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0\-Partage\Société\2_AFFAIRES - Doc interne\5_2022\ARCH-22-06 - GENDARMERIE A BRIGNOLES\4_DCE\1_Doc divers\PRO\"/>
    </mc:Choice>
  </mc:AlternateContent>
  <xr:revisionPtr revIDLastSave="0" documentId="13_ncr:1_{67ED8637-48CC-48CC-8CEC-50981F8FA4DD}" xr6:coauthVersionLast="47" xr6:coauthVersionMax="47" xr10:uidLastSave="{00000000-0000-0000-0000-000000000000}"/>
  <bookViews>
    <workbookView xWindow="-103" yWindow="-103" windowWidth="33120" windowHeight="18000" xr2:uid="{00000000-000D-0000-FFFF-FFFF00000000}"/>
  </bookViews>
  <sheets>
    <sheet name="Lot N°08 PLATRERIE – CLOISONS" sheetId="1" r:id="rId1"/>
  </sheets>
  <definedNames>
    <definedName name="_xlnm.Print_Titles" localSheetId="0">'Lot N°08 PLATRERIE – CLOISONS'!$1:$2</definedName>
    <definedName name="_xlnm.Print_Area" localSheetId="0">'Lot N°08 PLATRERIE – CLOISONS'!$A$1:$O$165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59" i="1" l="1"/>
  <c r="L159" i="1"/>
  <c r="I159" i="1"/>
  <c r="F159" i="1"/>
  <c r="O158" i="1"/>
  <c r="L158" i="1"/>
  <c r="I158" i="1"/>
  <c r="F158" i="1"/>
  <c r="O157" i="1"/>
  <c r="L157" i="1"/>
  <c r="I157" i="1"/>
  <c r="F157" i="1"/>
  <c r="O156" i="1"/>
  <c r="L156" i="1"/>
  <c r="I156" i="1"/>
  <c r="F156" i="1"/>
  <c r="O155" i="1"/>
  <c r="L155" i="1"/>
  <c r="I155" i="1"/>
  <c r="F155" i="1"/>
  <c r="O154" i="1"/>
  <c r="L154" i="1"/>
  <c r="I154" i="1"/>
  <c r="F154" i="1"/>
  <c r="O153" i="1"/>
  <c r="L153" i="1"/>
  <c r="I153" i="1"/>
  <c r="F153" i="1"/>
  <c r="I9" i="1"/>
  <c r="I11" i="1" s="1"/>
  <c r="L9" i="1"/>
  <c r="L11" i="1" s="1"/>
  <c r="O9" i="1"/>
  <c r="O11" i="1" s="1"/>
  <c r="D9" i="1"/>
  <c r="O18" i="1"/>
  <c r="O20" i="1" s="1"/>
  <c r="I18" i="1"/>
  <c r="L18" i="1"/>
  <c r="L20" i="1" s="1"/>
  <c r="L31" i="1" s="1"/>
  <c r="D18" i="1"/>
  <c r="F18" i="1"/>
  <c r="F20" i="1"/>
  <c r="I20" i="1"/>
  <c r="I31" i="1" s="1"/>
  <c r="O24" i="1"/>
  <c r="F24" i="1" s="1"/>
  <c r="I24" i="1"/>
  <c r="L24" i="1"/>
  <c r="D24" i="1"/>
  <c r="O26" i="1"/>
  <c r="F26" i="1" s="1"/>
  <c r="I26" i="1"/>
  <c r="I28" i="1" s="1"/>
  <c r="L26" i="1"/>
  <c r="L28" i="1" s="1"/>
  <c r="D26" i="1"/>
  <c r="O37" i="1"/>
  <c r="I37" i="1"/>
  <c r="L37" i="1"/>
  <c r="D37" i="1"/>
  <c r="I39" i="1"/>
  <c r="L39" i="1"/>
  <c r="O39" i="1"/>
  <c r="O43" i="1"/>
  <c r="O47" i="1" s="1"/>
  <c r="I43" i="1"/>
  <c r="I47" i="1" s="1"/>
  <c r="L43" i="1"/>
  <c r="L47" i="1" s="1"/>
  <c r="D43" i="1"/>
  <c r="O45" i="1"/>
  <c r="I45" i="1"/>
  <c r="L45" i="1"/>
  <c r="D45" i="1"/>
  <c r="F45" i="1"/>
  <c r="O56" i="1"/>
  <c r="F56" i="1" s="1"/>
  <c r="I56" i="1"/>
  <c r="I58" i="1" s="1"/>
  <c r="L56" i="1"/>
  <c r="D56" i="1"/>
  <c r="O62" i="1"/>
  <c r="I62" i="1"/>
  <c r="L62" i="1"/>
  <c r="D62" i="1"/>
  <c r="O64" i="1"/>
  <c r="F64" i="1" s="1"/>
  <c r="I64" i="1"/>
  <c r="L64" i="1"/>
  <c r="D64" i="1"/>
  <c r="O75" i="1"/>
  <c r="I75" i="1"/>
  <c r="I77" i="1" s="1"/>
  <c r="L75" i="1"/>
  <c r="L77" i="1" s="1"/>
  <c r="D75" i="1"/>
  <c r="F75" i="1"/>
  <c r="F77" i="1"/>
  <c r="O81" i="1"/>
  <c r="I81" i="1"/>
  <c r="L81" i="1"/>
  <c r="D81" i="1"/>
  <c r="O83" i="1"/>
  <c r="I83" i="1"/>
  <c r="I85" i="1" s="1"/>
  <c r="L83" i="1"/>
  <c r="L85" i="1" s="1"/>
  <c r="D83" i="1"/>
  <c r="O85" i="1"/>
  <c r="I94" i="1"/>
  <c r="F94" i="1" s="1"/>
  <c r="F98" i="1" s="1"/>
  <c r="L94" i="1"/>
  <c r="L98" i="1" s="1"/>
  <c r="O94" i="1"/>
  <c r="O98" i="1" s="1"/>
  <c r="D94" i="1"/>
  <c r="I96" i="1"/>
  <c r="L96" i="1"/>
  <c r="O96" i="1"/>
  <c r="D96" i="1"/>
  <c r="F96" i="1"/>
  <c r="I101" i="1"/>
  <c r="I103" i="1" s="1"/>
  <c r="L101" i="1"/>
  <c r="L103" i="1" s="1"/>
  <c r="O101" i="1"/>
  <c r="O103" i="1" s="1"/>
  <c r="D101" i="1"/>
  <c r="F101" i="1"/>
  <c r="F103" i="1" s="1"/>
  <c r="I107" i="1"/>
  <c r="L107" i="1"/>
  <c r="L113" i="1" s="1"/>
  <c r="O107" i="1"/>
  <c r="O113" i="1" s="1"/>
  <c r="D107" i="1"/>
  <c r="F107" i="1"/>
  <c r="I109" i="1"/>
  <c r="I113" i="1" s="1"/>
  <c r="L109" i="1"/>
  <c r="O109" i="1"/>
  <c r="D109" i="1"/>
  <c r="I111" i="1"/>
  <c r="F111" i="1" s="1"/>
  <c r="L111" i="1"/>
  <c r="O111" i="1"/>
  <c r="D111" i="1"/>
  <c r="I117" i="1"/>
  <c r="L117" i="1"/>
  <c r="O117" i="1"/>
  <c r="F117" i="1" s="1"/>
  <c r="F119" i="1" s="1"/>
  <c r="D117" i="1"/>
  <c r="I119" i="1"/>
  <c r="L119" i="1"/>
  <c r="O119" i="1"/>
  <c r="I128" i="1"/>
  <c r="L128" i="1"/>
  <c r="L130" i="1" s="1"/>
  <c r="O128" i="1"/>
  <c r="O130" i="1" s="1"/>
  <c r="D128" i="1"/>
  <c r="I134" i="1"/>
  <c r="I140" i="1" s="1"/>
  <c r="L134" i="1"/>
  <c r="O134" i="1"/>
  <c r="D134" i="1"/>
  <c r="I136" i="1"/>
  <c r="L136" i="1"/>
  <c r="O136" i="1"/>
  <c r="D136" i="1"/>
  <c r="I138" i="1"/>
  <c r="L138" i="1"/>
  <c r="O138" i="1"/>
  <c r="D138" i="1"/>
  <c r="F138" i="1"/>
  <c r="I144" i="1"/>
  <c r="L144" i="1"/>
  <c r="L146" i="1" s="1"/>
  <c r="O144" i="1"/>
  <c r="O146" i="1" s="1"/>
  <c r="D144" i="1"/>
  <c r="F144" i="1"/>
  <c r="F146" i="1"/>
  <c r="I146" i="1"/>
  <c r="H2" i="1"/>
  <c r="K2" i="1"/>
  <c r="N2" i="1"/>
  <c r="F28" i="1" l="1"/>
  <c r="I66" i="1"/>
  <c r="F62" i="1"/>
  <c r="F66" i="1" s="1"/>
  <c r="O58" i="1"/>
  <c r="F37" i="1"/>
  <c r="F39" i="1" s="1"/>
  <c r="F50" i="1" s="1"/>
  <c r="I12" i="1"/>
  <c r="F81" i="1"/>
  <c r="F85" i="1" s="1"/>
  <c r="O28" i="1"/>
  <c r="O31" i="1" s="1"/>
  <c r="L66" i="1"/>
  <c r="F31" i="1"/>
  <c r="F83" i="1"/>
  <c r="F88" i="1" s="1"/>
  <c r="L12" i="1"/>
  <c r="F128" i="1"/>
  <c r="F130" i="1" s="1"/>
  <c r="F134" i="1"/>
  <c r="F140" i="1" s="1"/>
  <c r="F149" i="1" s="1"/>
  <c r="F9" i="1"/>
  <c r="F11" i="1" s="1"/>
  <c r="F12" i="1" s="1"/>
  <c r="F136" i="1"/>
  <c r="O140" i="1"/>
  <c r="O149" i="1" s="1"/>
  <c r="I98" i="1"/>
  <c r="I122" i="1" s="1"/>
  <c r="L140" i="1"/>
  <c r="L149" i="1" s="1"/>
  <c r="O50" i="1"/>
  <c r="I88" i="1"/>
  <c r="I69" i="1"/>
  <c r="I50" i="1"/>
  <c r="L88" i="1"/>
  <c r="O122" i="1"/>
  <c r="L122" i="1"/>
  <c r="L58" i="1"/>
  <c r="L69" i="1" s="1"/>
  <c r="F109" i="1"/>
  <c r="F113" i="1" s="1"/>
  <c r="F43" i="1"/>
  <c r="F47" i="1" s="1"/>
  <c r="F58" i="1"/>
  <c r="F69" i="1" s="1"/>
  <c r="O12" i="1"/>
  <c r="L50" i="1"/>
  <c r="I130" i="1"/>
  <c r="I149" i="1" s="1"/>
  <c r="O77" i="1"/>
  <c r="O88" i="1" s="1"/>
  <c r="O66" i="1"/>
  <c r="O69" i="1" s="1"/>
  <c r="L161" i="1" l="1"/>
  <c r="L163" i="1" s="1"/>
  <c r="I161" i="1"/>
  <c r="I163" i="1" s="1"/>
  <c r="O161" i="1"/>
  <c r="F122" i="1"/>
  <c r="I164" i="1" l="1"/>
  <c r="L164" i="1"/>
  <c r="O163" i="1"/>
  <c r="O164" i="1"/>
  <c r="F163" i="1"/>
  <c r="F164" i="1"/>
  <c r="F161" i="1"/>
</calcChain>
</file>

<file path=xl/sharedStrings.xml><?xml version="1.0" encoding="utf-8"?>
<sst xmlns="http://schemas.openxmlformats.org/spreadsheetml/2006/main" count="346" uniqueCount="346">
  <si>
    <t>Cumul des TVA</t>
  </si>
  <si>
    <t>Désignation</t>
  </si>
  <si>
    <t>Unité</t>
  </si>
  <si>
    <t>Quantité</t>
  </si>
  <si>
    <t>Prix</t>
  </si>
  <si>
    <t>Montant H.T.</t>
  </si>
  <si>
    <t>Quantité</t>
  </si>
  <si>
    <t>Montant H.T.</t>
  </si>
  <si>
    <t>Quantité</t>
  </si>
  <si>
    <t>Montant H.T.</t>
  </si>
  <si>
    <t>Quantité</t>
  </si>
  <si>
    <t>Montant H.T.</t>
  </si>
  <si>
    <t>TRAVAUX PREPARATOIRES</t>
  </si>
  <si>
    <t>Les quantités sont données à titre indicatif et devront être vérifiées par les entreprises (cf. article 014 du Préambule)</t>
  </si>
  <si>
    <t>CH2</t>
  </si>
  <si>
    <t>CLOI</t>
  </si>
  <si>
    <t>2</t>
  </si>
  <si>
    <t>DESCRIPTION DES OUVRAGES DE DOUBLAGES - CLOISONS</t>
  </si>
  <si>
    <t>CH3</t>
  </si>
  <si>
    <t>2.6</t>
  </si>
  <si>
    <t>DOSSIER DES OUVRAGES EXECUTES</t>
  </si>
  <si>
    <t>CH4</t>
  </si>
  <si>
    <t xml:space="preserve">2.6.1 </t>
  </si>
  <si>
    <t>DOE</t>
  </si>
  <si>
    <t>Ens</t>
  </si>
  <si>
    <t>ART</t>
  </si>
  <si>
    <t>CLO-A068</t>
  </si>
  <si>
    <t>Total DOSSIER DES OUVRAGES EXECUTES</t>
  </si>
  <si>
    <t>STOT</t>
  </si>
  <si>
    <t>Total TRAVAUX PREPARATOIRES</t>
  </si>
  <si>
    <t>STOT_LS0</t>
  </si>
  <si>
    <t>Bâtiment A</t>
  </si>
  <si>
    <t>Les quantités sont données à titre indicatif et devront être vérifiées par les entreprises (cf. article 014 du Préambule)</t>
  </si>
  <si>
    <t>CH2</t>
  </si>
  <si>
    <t>CLOI</t>
  </si>
  <si>
    <t>2</t>
  </si>
  <si>
    <t>DESCRIPTION DES OUVRAGES DE DOUBLAGES - CLOISONS</t>
  </si>
  <si>
    <t>CH3</t>
  </si>
  <si>
    <t>2.1</t>
  </si>
  <si>
    <t>ISOLATION SOUFFLEE EN COMBLES LAINE MINERALE</t>
  </si>
  <si>
    <t>CH4</t>
  </si>
  <si>
    <t xml:space="preserve">2.1.1 </t>
  </si>
  <si>
    <t>Surface courante</t>
  </si>
  <si>
    <t>M²</t>
  </si>
  <si>
    <t>ART</t>
  </si>
  <si>
    <t>SOU-A008</t>
  </si>
  <si>
    <t>Total ISOLATION SOUFFLEE EN COMBLES LAINE MINERALE</t>
  </si>
  <si>
    <t>STOT</t>
  </si>
  <si>
    <t>2.4</t>
  </si>
  <si>
    <t>CLOISONS - CAISSONS</t>
  </si>
  <si>
    <t>CH4</t>
  </si>
  <si>
    <t>2.4.2</t>
  </si>
  <si>
    <t>Cloisons en carreaux de briques</t>
  </si>
  <si>
    <t>CH5</t>
  </si>
  <si>
    <t xml:space="preserve">2.4.2.1 </t>
  </si>
  <si>
    <t>Cloison briques épaisseur 100 mm - EI60</t>
  </si>
  <si>
    <t>M²</t>
  </si>
  <si>
    <t>ART</t>
  </si>
  <si>
    <t>CLO-A158</t>
  </si>
  <si>
    <t>2.4.4</t>
  </si>
  <si>
    <t>Caissons plaques de plâtre</t>
  </si>
  <si>
    <t>CH5</t>
  </si>
  <si>
    <t xml:space="preserve">2.4.4.1 </t>
  </si>
  <si>
    <t>Caissons section 30 x 30 cm (2 faces)</t>
  </si>
  <si>
    <t>ML</t>
  </si>
  <si>
    <t>ART</t>
  </si>
  <si>
    <t>CLO-A059</t>
  </si>
  <si>
    <t>Total CLOISONS - CAISSONS</t>
  </si>
  <si>
    <t>STOT</t>
  </si>
  <si>
    <t>Total Bâtiment A</t>
  </si>
  <si>
    <t>STOT_LS0</t>
  </si>
  <si>
    <t>Bâtiment B</t>
  </si>
  <si>
    <t>Les quantités sont données à titre indicatif et devront être vérifiées par les entreprises (cf. article 014 du Préambule)</t>
  </si>
  <si>
    <t>CH2</t>
  </si>
  <si>
    <t>CLOI</t>
  </si>
  <si>
    <t>2</t>
  </si>
  <si>
    <t>DESCRIPTION DES OUVRAGES DE DOUBLAGES - CLOISONS</t>
  </si>
  <si>
    <t>CH3</t>
  </si>
  <si>
    <t>2.1</t>
  </si>
  <si>
    <t>ISOLATION SOUFFLEE EN COMBLES LAINE MINERALE</t>
  </si>
  <si>
    <t>CH4</t>
  </si>
  <si>
    <t xml:space="preserve">2.1.1 </t>
  </si>
  <si>
    <t>Surface courante</t>
  </si>
  <si>
    <t>M²</t>
  </si>
  <si>
    <t>ART</t>
  </si>
  <si>
    <t>SOU-A008</t>
  </si>
  <si>
    <t>Total ISOLATION SOUFFLEE EN COMBLES LAINE MINERALE</t>
  </si>
  <si>
    <t>STOT</t>
  </si>
  <si>
    <t>2.4</t>
  </si>
  <si>
    <t>CLOISONS - CAISSONS</t>
  </si>
  <si>
    <t>CH4</t>
  </si>
  <si>
    <t>2.4.2</t>
  </si>
  <si>
    <t>Cloisons en carreaux de briques</t>
  </si>
  <si>
    <t>CH5</t>
  </si>
  <si>
    <t xml:space="preserve">2.4.2.1 </t>
  </si>
  <si>
    <t>Cloison briques épaisseur 100 mm - EI60</t>
  </si>
  <si>
    <t>M²</t>
  </si>
  <si>
    <t>ART</t>
  </si>
  <si>
    <t>CLO-A158</t>
  </si>
  <si>
    <t>2.4.4</t>
  </si>
  <si>
    <t>Caissons plaques de plâtre</t>
  </si>
  <si>
    <t>CH5</t>
  </si>
  <si>
    <t xml:space="preserve">2.4.4.1 </t>
  </si>
  <si>
    <t>Caissons section 30 x 30 cm (2 faces)</t>
  </si>
  <si>
    <t>ML</t>
  </si>
  <si>
    <t>ART</t>
  </si>
  <si>
    <t>CLO-A059</t>
  </si>
  <si>
    <t>Total CLOISONS - CAISSONS</t>
  </si>
  <si>
    <t>STOT</t>
  </si>
  <si>
    <t>Total Bâtiment B</t>
  </si>
  <si>
    <t>STOT_LS0</t>
  </si>
  <si>
    <t>Bâtiment C</t>
  </si>
  <si>
    <t>Les quantités sont données à titre indicatif et devront être vérifiées par les entreprises (cf. article 014 du Préambule)</t>
  </si>
  <si>
    <t>CH2</t>
  </si>
  <si>
    <t>CLOI</t>
  </si>
  <si>
    <t>2</t>
  </si>
  <si>
    <t>DESCRIPTION DES OUVRAGES DE DOUBLAGES - CLOISONS</t>
  </si>
  <si>
    <t>CH3</t>
  </si>
  <si>
    <t>2.1</t>
  </si>
  <si>
    <t>ISOLATION SOUFFLEE EN COMBLES LAINE MINERALE</t>
  </si>
  <si>
    <t>CH4</t>
  </si>
  <si>
    <t xml:space="preserve">2.1.1 </t>
  </si>
  <si>
    <t>Surface courante</t>
  </si>
  <si>
    <t>M²</t>
  </si>
  <si>
    <t>ART</t>
  </si>
  <si>
    <t>SOU-A008</t>
  </si>
  <si>
    <t>Total ISOLATION SOUFFLEE EN COMBLES LAINE MINERALE</t>
  </si>
  <si>
    <t>STOT</t>
  </si>
  <si>
    <t>2.4</t>
  </si>
  <si>
    <t>CLOISONS - CAISSONS</t>
  </si>
  <si>
    <t>CH4</t>
  </si>
  <si>
    <t>2.4.2</t>
  </si>
  <si>
    <t>Cloisons en carreaux de briques</t>
  </si>
  <si>
    <t>CH5</t>
  </si>
  <si>
    <t xml:space="preserve">2.4.2.1 </t>
  </si>
  <si>
    <t>Cloison briques épaisseur 100 mm - EI60</t>
  </si>
  <si>
    <t>M²</t>
  </si>
  <si>
    <t>ART</t>
  </si>
  <si>
    <t>CLO-A158</t>
  </si>
  <si>
    <t>2.4.4</t>
  </si>
  <si>
    <t>Caissons plaques de plâtre</t>
  </si>
  <si>
    <t>CH5</t>
  </si>
  <si>
    <t xml:space="preserve">2.4.4.1 </t>
  </si>
  <si>
    <t>Caissons section 30 x 30 cm (2 faces)</t>
  </si>
  <si>
    <t>ML</t>
  </si>
  <si>
    <t>ART</t>
  </si>
  <si>
    <t>CLO-A059</t>
  </si>
  <si>
    <t>Total CLOISONS - CAISSONS</t>
  </si>
  <si>
    <t>STOT</t>
  </si>
  <si>
    <t>Total Bâtiment C</t>
  </si>
  <si>
    <t>STOT_LS0</t>
  </si>
  <si>
    <t>Bâtiment D</t>
  </si>
  <si>
    <t>Les quantités sont données à titre indicatif et devront être vérifiées par les entreprises (cf. article 014 du Préambule)</t>
  </si>
  <si>
    <t>CH2</t>
  </si>
  <si>
    <t>CLOI</t>
  </si>
  <si>
    <t>2</t>
  </si>
  <si>
    <t>DESCRIPTION DES OUVRAGES DE DOUBLAGES - CLOISONS</t>
  </si>
  <si>
    <t>CH3</t>
  </si>
  <si>
    <t>2.1</t>
  </si>
  <si>
    <t>ISOLATION SOUFFLEE EN COMBLES LAINE MINERALE</t>
  </si>
  <si>
    <t>CH4</t>
  </si>
  <si>
    <t xml:space="preserve">2.1.1 </t>
  </si>
  <si>
    <t>Surface courante</t>
  </si>
  <si>
    <t>M²</t>
  </si>
  <si>
    <t>ART</t>
  </si>
  <si>
    <t>SOU-A008</t>
  </si>
  <si>
    <t>Total ISOLATION SOUFFLEE EN COMBLES LAINE MINERALE</t>
  </si>
  <si>
    <t>STOT</t>
  </si>
  <si>
    <t>2.4</t>
  </si>
  <si>
    <t>CLOISONS - CAISSONS</t>
  </si>
  <si>
    <t>CH4</t>
  </si>
  <si>
    <t>2.4.2</t>
  </si>
  <si>
    <t>Cloisons en carreaux de briques</t>
  </si>
  <si>
    <t>CH5</t>
  </si>
  <si>
    <t xml:space="preserve">2.4.2.1 </t>
  </si>
  <si>
    <t>Cloison briques épaisseur 100 mm - EI60</t>
  </si>
  <si>
    <t>M²</t>
  </si>
  <si>
    <t>ART</t>
  </si>
  <si>
    <t>CLO-A158</t>
  </si>
  <si>
    <t>2.4.4</t>
  </si>
  <si>
    <t>Caissons plaques de plâtre</t>
  </si>
  <si>
    <t>CH5</t>
  </si>
  <si>
    <t xml:space="preserve">2.4.4.1 </t>
  </si>
  <si>
    <t>Caissons section 30 x 30 cm (2 faces)</t>
  </si>
  <si>
    <t>ML</t>
  </si>
  <si>
    <t>ART</t>
  </si>
  <si>
    <t>CLO-A059</t>
  </si>
  <si>
    <t>Total CLOISONS - CAISSONS</t>
  </si>
  <si>
    <t>STOT</t>
  </si>
  <si>
    <t>Total Bâtiment D</t>
  </si>
  <si>
    <t>STOT_LS0</t>
  </si>
  <si>
    <t>Bâtiment Administratif</t>
  </si>
  <si>
    <t>Les quantités sont données à titre indicatif et devront être vérifiées par les entreprises (cf. article 014 du Préambule)</t>
  </si>
  <si>
    <t>CH2</t>
  </si>
  <si>
    <t>CLOI</t>
  </si>
  <si>
    <t>2</t>
  </si>
  <si>
    <t>DESCRIPTION DES OUVRAGES DE DOUBLAGES - CLOISONS</t>
  </si>
  <si>
    <t>CH3</t>
  </si>
  <si>
    <t>2.2</t>
  </si>
  <si>
    <t>FAUX PLAFONDS</t>
  </si>
  <si>
    <t>CH4</t>
  </si>
  <si>
    <t xml:space="preserve">2.2.1 </t>
  </si>
  <si>
    <t>Faux-plafonds acoustiques 600 x 600 mm - W = 0,95 - Bord A</t>
  </si>
  <si>
    <t>M²</t>
  </si>
  <si>
    <t>ART</t>
  </si>
  <si>
    <t>CLO-A052</t>
  </si>
  <si>
    <t>2.2.2</t>
  </si>
  <si>
    <t>Retombée droite en plaques de plâtre</t>
  </si>
  <si>
    <t>CH5</t>
  </si>
  <si>
    <t xml:space="preserve">2.2.2.1 </t>
  </si>
  <si>
    <t>Joue droite hauteur 30 cm</t>
  </si>
  <si>
    <t>ML</t>
  </si>
  <si>
    <t>ART</t>
  </si>
  <si>
    <t>CLO-A082</t>
  </si>
  <si>
    <t>Total FAUX PLAFONDS</t>
  </si>
  <si>
    <t>STOT</t>
  </si>
  <si>
    <t>2.3</t>
  </si>
  <si>
    <t>DOUBLAGES</t>
  </si>
  <si>
    <t>CH4</t>
  </si>
  <si>
    <t xml:space="preserve">2.3.1 </t>
  </si>
  <si>
    <t>Reprise de doublage isolant au droit des menuiseries</t>
  </si>
  <si>
    <t>ML</t>
  </si>
  <si>
    <t>ART</t>
  </si>
  <si>
    <t>CLO-A073</t>
  </si>
  <si>
    <t>Total DOUBLAGES</t>
  </si>
  <si>
    <t>STOT</t>
  </si>
  <si>
    <t>2.4</t>
  </si>
  <si>
    <t>CLOISONS - CAISSONS</t>
  </si>
  <si>
    <t>CH4</t>
  </si>
  <si>
    <t>2.4.1</t>
  </si>
  <si>
    <t>Cloisons plaques de plâtre</t>
  </si>
  <si>
    <t>CH5</t>
  </si>
  <si>
    <t xml:space="preserve">2.4.1.1 </t>
  </si>
  <si>
    <t>Cloisons plaques de plâtre - 98/48 mm</t>
  </si>
  <si>
    <t>M²</t>
  </si>
  <si>
    <t>ART</t>
  </si>
  <si>
    <t>CLO-A057</t>
  </si>
  <si>
    <t>2.4.3</t>
  </si>
  <si>
    <t>Gaines techniques</t>
  </si>
  <si>
    <t>CH5</t>
  </si>
  <si>
    <t xml:space="preserve">2.4.3.1 </t>
  </si>
  <si>
    <t>Gaines techniques avec affaiblissement acoustique 47 dB</t>
  </si>
  <si>
    <t>M²</t>
  </si>
  <si>
    <t>ART</t>
  </si>
  <si>
    <t>CLO-A076</t>
  </si>
  <si>
    <t>2.4.4</t>
  </si>
  <si>
    <t>Caissons plaques de plâtre</t>
  </si>
  <si>
    <t>CH5</t>
  </si>
  <si>
    <t xml:space="preserve">2.4.4.2 </t>
  </si>
  <si>
    <t>Caisson section 100 x 100 x 40 cm</t>
  </si>
  <si>
    <t>U</t>
  </si>
  <si>
    <t>ART</t>
  </si>
  <si>
    <t>CLO-A060</t>
  </si>
  <si>
    <t>Total CLOISONS - CAISSONS</t>
  </si>
  <si>
    <t>STOT</t>
  </si>
  <si>
    <t>2.5</t>
  </si>
  <si>
    <t>ENDUITS - PEINTURES</t>
  </si>
  <si>
    <t>CH4</t>
  </si>
  <si>
    <t>2.5.1</t>
  </si>
  <si>
    <t>Enduits plâtre</t>
  </si>
  <si>
    <t>CH5</t>
  </si>
  <si>
    <t xml:space="preserve">2.5.1.1 </t>
  </si>
  <si>
    <t>Enduit plâtre sur support ancien</t>
  </si>
  <si>
    <t>M²</t>
  </si>
  <si>
    <t>ART</t>
  </si>
  <si>
    <t>CLO-A079</t>
  </si>
  <si>
    <t>Total ENDUITS - PEINTURES</t>
  </si>
  <si>
    <t>STOT</t>
  </si>
  <si>
    <t>Total Bâtiment Administratif</t>
  </si>
  <si>
    <t>STOT_LS0</t>
  </si>
  <si>
    <t>Bâtiment PSIG</t>
  </si>
  <si>
    <t>Les quantités sont données à titre indicatif et devront être vérifiées par les entreprises (cf. article 014 du Préambule)</t>
  </si>
  <si>
    <t>CH2</t>
  </si>
  <si>
    <t>CLOI</t>
  </si>
  <si>
    <t>2</t>
  </si>
  <si>
    <t>DESCRIPTION DES OUVRAGES DE DOUBLAGES - CLOISONS</t>
  </si>
  <si>
    <t>CH3</t>
  </si>
  <si>
    <t>2.2</t>
  </si>
  <si>
    <t>FAUX PLAFONDS</t>
  </si>
  <si>
    <t>CH4</t>
  </si>
  <si>
    <t xml:space="preserve">2.2.1 </t>
  </si>
  <si>
    <t>Faux-plafonds acoustiques 600 x 600 mm - W = 0,95 - Bord A</t>
  </si>
  <si>
    <t>M²</t>
  </si>
  <si>
    <t>ART</t>
  </si>
  <si>
    <t>CLO-A052</t>
  </si>
  <si>
    <t>Total FAUX PLAFONDS</t>
  </si>
  <si>
    <t>STOT</t>
  </si>
  <si>
    <t>2.4</t>
  </si>
  <si>
    <t>CLOISONS - CAISSONS</t>
  </si>
  <si>
    <t>CH4</t>
  </si>
  <si>
    <t>2.4.1</t>
  </si>
  <si>
    <t>Cloisons plaques de plâtre</t>
  </si>
  <si>
    <t>CH5</t>
  </si>
  <si>
    <t xml:space="preserve">2.4.1.1 </t>
  </si>
  <si>
    <t>Cloisons plaques de plâtre - 98/48 mm</t>
  </si>
  <si>
    <t>M²</t>
  </si>
  <si>
    <t>ART</t>
  </si>
  <si>
    <t>CLO-A057</t>
  </si>
  <si>
    <t>2.4.4</t>
  </si>
  <si>
    <t>Caissons plaques de plâtre</t>
  </si>
  <si>
    <t>CH5</t>
  </si>
  <si>
    <t xml:space="preserve">2.4.4.1 </t>
  </si>
  <si>
    <t>Caissons section 30 x 30 cm (2 faces)</t>
  </si>
  <si>
    <t>ML</t>
  </si>
  <si>
    <t>ART</t>
  </si>
  <si>
    <t>CLO-A059</t>
  </si>
  <si>
    <t>2.4.5</t>
  </si>
  <si>
    <t>Caissons habillages bâtis-supports W.C</t>
  </si>
  <si>
    <t>CH5</t>
  </si>
  <si>
    <t xml:space="preserve">2.4.5.1 </t>
  </si>
  <si>
    <t>Caisson 2 face de 1.80 x 1.10 m ht x 0.20 m environ</t>
  </si>
  <si>
    <t>U</t>
  </si>
  <si>
    <t>ART</t>
  </si>
  <si>
    <t>CLO-A122</t>
  </si>
  <si>
    <t>Total CLOISONS - CAISSONS</t>
  </si>
  <si>
    <t>STOT</t>
  </si>
  <si>
    <t>2.5</t>
  </si>
  <si>
    <t>ENDUITS - PEINTURES</t>
  </si>
  <si>
    <t>CH4</t>
  </si>
  <si>
    <t>2.5.1</t>
  </si>
  <si>
    <t>Enduits plâtre</t>
  </si>
  <si>
    <t>CH5</t>
  </si>
  <si>
    <t xml:space="preserve">2.5.1.1 </t>
  </si>
  <si>
    <t>Enduit plâtre sur support ancien</t>
  </si>
  <si>
    <t>M²</t>
  </si>
  <si>
    <t>ART</t>
  </si>
  <si>
    <t>CLO-A079</t>
  </si>
  <si>
    <t>Total ENDUITS - PEINTURES</t>
  </si>
  <si>
    <t>STOT</t>
  </si>
  <si>
    <t>Total Bâtiment PSIG</t>
  </si>
  <si>
    <t>STOT_LS0</t>
  </si>
  <si>
    <t>Montant HT du Lot N°08 PLATRERIE – CLOISONS – ISOLATION DES COMBLES</t>
  </si>
  <si>
    <t>TOTHT</t>
  </si>
  <si>
    <t>Taux TVA</t>
  </si>
  <si>
    <t>TAUX_TVA</t>
  </si>
  <si>
    <t>Montant TVA</t>
  </si>
  <si>
    <t>TVA</t>
  </si>
  <si>
    <t>Montant TTC</t>
  </si>
  <si>
    <t>TOTTTC</t>
  </si>
  <si>
    <t>Sous Total Travaux Préparatoires</t>
  </si>
  <si>
    <t>Sous Total Bâtiment A</t>
  </si>
  <si>
    <t>Sous Total Bâtiment B</t>
  </si>
  <si>
    <t>Sous Total Bâtiment C</t>
  </si>
  <si>
    <t>Sous Total Bâtiment D</t>
  </si>
  <si>
    <t>Sous Total Bâtiment Administratif</t>
  </si>
  <si>
    <t>Sous Total Bâtiment PSIG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</si>
</sst>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000000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b/>
      <u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D0D0D0"/>
        <bgColor indexed="64"/>
      </patternFill>
    </fill>
    <fill>
      <patternFill patternType="solid">
        <fgColor rgb="FFF7E3DD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48484"/>
      </top>
      <bottom style="thin">
        <color rgb="FF000000"/>
      </bottom>
      <diagonal/>
    </border>
    <border>
      <left style="thin">
        <color rgb="FF848484"/>
      </left>
      <right/>
      <top style="thin">
        <color rgb="FF848484"/>
      </top>
      <bottom style="thin">
        <color rgb="FF848484"/>
      </bottom>
      <diagonal/>
    </border>
    <border>
      <left style="thin">
        <color rgb="FF000000"/>
      </left>
      <right/>
      <top style="thin">
        <color rgb="FF000000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848484"/>
      </bottom>
      <diagonal/>
    </border>
    <border>
      <left/>
      <right/>
      <top style="thin">
        <color rgb="FF848484"/>
      </top>
      <bottom style="thin">
        <color rgb="FF848484"/>
      </bottom>
      <diagonal/>
    </border>
    <border>
      <left/>
      <right/>
      <top style="thin">
        <color rgb="FF848484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3" fillId="3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8" fillId="0" borderId="0" applyFill="0">
      <alignment horizontal="left" vertical="top" wrapText="1" indent="2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6" fillId="0" borderId="0" applyFill="0">
      <alignment horizontal="righ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 indent="1"/>
    </xf>
    <xf numFmtId="0" fontId="18" fillId="0" borderId="0" applyFill="0">
      <alignment horizontal="left" vertical="top" wrapText="1" inden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/>
    </xf>
  </cellStyleXfs>
  <cellXfs count="59">
    <xf numFmtId="0" fontId="0" fillId="0" borderId="0" xfId="0"/>
    <xf numFmtId="0" fontId="0" fillId="0" borderId="13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21" fillId="0" borderId="11" xfId="0" applyFont="1" applyBorder="1" applyAlignment="1">
      <alignment horizontal="left" vertical="top" wrapText="1"/>
    </xf>
    <xf numFmtId="0" fontId="21" fillId="0" borderId="11" xfId="0" applyFont="1" applyBorder="1" applyAlignment="1">
      <alignment horizontal="right" vertical="top" wrapText="1"/>
    </xf>
    <xf numFmtId="0" fontId="21" fillId="0" borderId="11" xfId="0" applyFont="1" applyBorder="1" applyAlignment="1">
      <alignment horizontal="center" vertical="top" wrapText="1"/>
    </xf>
    <xf numFmtId="0" fontId="0" fillId="0" borderId="10" xfId="0" applyBorder="1" applyAlignment="1">
      <alignment horizontal="left" vertical="top" wrapText="1"/>
    </xf>
    <xf numFmtId="0" fontId="2" fillId="2" borderId="9" xfId="2" applyBorder="1">
      <alignment horizontal="left" vertical="top" wrapText="1"/>
    </xf>
    <xf numFmtId="0" fontId="5" fillId="0" borderId="8" xfId="6" applyBorder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2" fillId="0" borderId="6" xfId="10" applyBorder="1">
      <alignment horizontal="left" vertical="top" wrapText="1"/>
    </xf>
    <xf numFmtId="0" fontId="9" fillId="0" borderId="5" xfId="14" applyBorder="1">
      <alignment horizontal="left" vertical="top" wrapText="1"/>
    </xf>
    <xf numFmtId="0" fontId="13" fillId="0" borderId="7" xfId="26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6" fillId="0" borderId="3" xfId="17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2" borderId="6" xfId="3" applyBorder="1">
      <alignment horizontal="left" vertical="top" wrapText="1"/>
    </xf>
    <xf numFmtId="0" fontId="6" fillId="0" borderId="7" xfId="17" applyBorder="1" applyAlignment="1">
      <alignment horizontal="left" vertical="top" wrapText="1"/>
    </xf>
    <xf numFmtId="0" fontId="9" fillId="0" borderId="7" xfId="14" applyBorder="1">
      <alignment horizontal="left" vertical="top" wrapText="1"/>
    </xf>
    <xf numFmtId="0" fontId="12" fillId="0" borderId="7" xfId="18" applyBorder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left" vertical="top" wrapText="1"/>
    </xf>
    <xf numFmtId="0" fontId="2" fillId="2" borderId="17" xfId="2" applyBorder="1">
      <alignment horizontal="left" vertical="top" wrapText="1"/>
    </xf>
    <xf numFmtId="0" fontId="6" fillId="0" borderId="18" xfId="7" applyBorder="1">
      <alignment horizontal="left" vertical="top" wrapText="1"/>
    </xf>
    <xf numFmtId="0" fontId="2" fillId="0" borderId="15" xfId="10" applyBorder="1">
      <alignment horizontal="left" vertical="top" wrapText="1"/>
    </xf>
    <xf numFmtId="0" fontId="9" fillId="0" borderId="1" xfId="14" applyBorder="1">
      <alignment horizontal="left" vertical="top" wrapText="1"/>
    </xf>
    <xf numFmtId="0" fontId="13" fillId="0" borderId="0" xfId="26">
      <alignment horizontal="left" vertical="top" wrapText="1" indent="1"/>
    </xf>
    <xf numFmtId="0" fontId="0" fillId="0" borderId="0" xfId="0" applyAlignment="1">
      <alignment horizontal="left" vertical="top" wrapText="1"/>
    </xf>
    <xf numFmtId="0" fontId="6" fillId="0" borderId="19" xfId="17" applyBorder="1">
      <alignment horizontal="right" vertical="top" wrapText="1"/>
    </xf>
    <xf numFmtId="0" fontId="2" fillId="2" borderId="15" xfId="3" applyBorder="1">
      <alignment horizontal="left" vertical="top" wrapText="1"/>
    </xf>
    <xf numFmtId="0" fontId="6" fillId="0" borderId="0" xfId="17">
      <alignment horizontal="right" vertical="top" wrapText="1"/>
    </xf>
    <xf numFmtId="0" fontId="9" fillId="0" borderId="0" xfId="14">
      <alignment horizontal="left" vertical="top" wrapText="1"/>
    </xf>
    <xf numFmtId="0" fontId="12" fillId="0" borderId="0" xfId="18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165" fontId="0" fillId="0" borderId="2" xfId="0" applyNumberFormat="1" applyBorder="1" applyAlignment="1">
      <alignment horizontal="right" vertical="top" wrapText="1"/>
    </xf>
    <xf numFmtId="164" fontId="0" fillId="0" borderId="2" xfId="0" applyNumberFormat="1" applyBorder="1" applyAlignment="1" applyProtection="1">
      <alignment horizontal="center" vertical="top" wrapText="1"/>
      <protection locked="0"/>
    </xf>
    <xf numFmtId="164" fontId="0" fillId="0" borderId="2" xfId="0" applyNumberFormat="1" applyBorder="1" applyAlignment="1" applyProtection="1">
      <alignment horizontal="right" vertical="top" wrapText="1"/>
      <protection locked="0"/>
    </xf>
    <xf numFmtId="0" fontId="0" fillId="0" borderId="21" xfId="0" applyBorder="1" applyAlignment="1">
      <alignment horizontal="left" vertical="top" wrapText="1"/>
    </xf>
    <xf numFmtId="164" fontId="0" fillId="0" borderId="11" xfId="0" applyNumberFormat="1" applyBorder="1" applyAlignment="1">
      <alignment horizontal="right" vertical="top" wrapText="1"/>
    </xf>
    <xf numFmtId="164" fontId="0" fillId="0" borderId="2" xfId="0" applyNumberFormat="1" applyBorder="1" applyAlignment="1">
      <alignment horizontal="right" vertical="top" wrapText="1"/>
    </xf>
    <xf numFmtId="0" fontId="0" fillId="0" borderId="22" xfId="0" applyBorder="1" applyAlignment="1">
      <alignment horizontal="left" vertical="top" wrapText="1"/>
    </xf>
    <xf numFmtId="0" fontId="0" fillId="0" borderId="22" xfId="0" applyBorder="1"/>
    <xf numFmtId="0" fontId="21" fillId="0" borderId="13" xfId="0" applyFont="1" applyBorder="1" applyAlignment="1">
      <alignment horizontal="center" vertical="top" wrapText="1"/>
    </xf>
    <xf numFmtId="0" fontId="21" fillId="0" borderId="15" xfId="0" applyFont="1" applyBorder="1" applyAlignment="1">
      <alignment horizontal="center" vertical="top" wrapText="1"/>
    </xf>
    <xf numFmtId="0" fontId="21" fillId="0" borderId="12" xfId="0" applyFont="1" applyBorder="1" applyAlignment="1">
      <alignment horizontal="center" vertical="top" wrapText="1"/>
    </xf>
    <xf numFmtId="0" fontId="0" fillId="0" borderId="13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164" fontId="0" fillId="0" borderId="0" xfId="0" applyNumberFormat="1" applyAlignment="1">
      <alignment horizontal="right" vertical="top" wrapText="1"/>
    </xf>
    <xf numFmtId="164" fontId="0" fillId="0" borderId="22" xfId="0" applyNumberFormat="1" applyBorder="1" applyAlignment="1">
      <alignment horizontal="righ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121491</xdr:colOff>
      <xdr:row>0</xdr:row>
      <xdr:rowOff>172174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1304" y="0"/>
          <a:ext cx="4961739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MS Shell Dlg"/>
            </a:rPr>
            <a:t>Réhabilitation de la gendarmerie  BRIGNOLES</a:t>
          </a:r>
        </a:p>
      </xdr:txBody>
    </xdr:sp>
    <xdr:clientData/>
  </xdr:twoCellAnchor>
  <xdr:twoCellAnchor editAs="absolute">
    <xdr:from>
      <xdr:col>0</xdr:col>
      <xdr:colOff>0</xdr:colOff>
      <xdr:row>0</xdr:row>
      <xdr:rowOff>559398</xdr:rowOff>
    </xdr:from>
    <xdr:to>
      <xdr:col>14</xdr:col>
      <xdr:colOff>846363</xdr:colOff>
      <xdr:row>0</xdr:row>
      <xdr:rowOff>559398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0" y="559396"/>
          <a:ext cx="11934825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2</xdr:col>
      <xdr:colOff>217363</xdr:colOff>
      <xdr:row>0</xdr:row>
      <xdr:rowOff>0</xdr:rowOff>
    </xdr:from>
    <xdr:to>
      <xdr:col>14</xdr:col>
      <xdr:colOff>817789</xdr:colOff>
      <xdr:row>0</xdr:row>
      <xdr:rowOff>389941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208336" y="0"/>
          <a:ext cx="7697914" cy="3899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1000" b="1" i="0">
              <a:solidFill>
                <a:srgbClr val="000000"/>
              </a:solidFill>
              <a:latin typeface="MS Shell Dlg"/>
            </a:rPr>
            <a:t>Lot N°08 PLATRERIE CLOISONS ISOLATION DES COMBLES</a:t>
          </a:r>
        </a:p>
      </xdr:txBody>
    </xdr:sp>
    <xdr:clientData/>
  </xdr:twoCellAnchor>
  <xdr:twoCellAnchor editAs="absolute">
    <xdr:from>
      <xdr:col>0</xdr:col>
      <xdr:colOff>0</xdr:colOff>
      <xdr:row>0</xdr:row>
      <xdr:rowOff>187826</xdr:rowOff>
    </xdr:from>
    <xdr:to>
      <xdr:col>1</xdr:col>
      <xdr:colOff>2438400</xdr:colOff>
      <xdr:row>0</xdr:row>
      <xdr:rowOff>504950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0" y="187826"/>
          <a:ext cx="3124200" cy="3171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MS Shell Dlg"/>
            </a:rPr>
            <a:t>Décomposition du Prix Global et Forfaitaire (D.P.G.F)</a:t>
          </a:r>
        </a:p>
      </xdr:txBody>
    </xdr:sp>
    <xdr:clientData/>
  </xdr:twoCellAnchor>
  <xdr:twoCellAnchor editAs="absolute">
    <xdr:from>
      <xdr:col>1</xdr:col>
      <xdr:colOff>1944000</xdr:colOff>
      <xdr:row>0</xdr:row>
      <xdr:rowOff>244993</xdr:rowOff>
    </xdr:from>
    <xdr:to>
      <xdr:col>3</xdr:col>
      <xdr:colOff>589489</xdr:colOff>
      <xdr:row>0</xdr:row>
      <xdr:rowOff>532174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598261" y="250435"/>
          <a:ext cx="2128696" cy="2817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165"/>
  <sheetViews>
    <sheetView showGridLines="0" tabSelected="1" workbookViewId="0">
      <pane xSplit="2" ySplit="3" topLeftCell="C9" activePane="bottomRight" state="frozen"/>
      <selection pane="topRight" activeCell="C1" sqref="C1"/>
      <selection pane="bottomLeft" activeCell="A4" sqref="A4"/>
      <selection pane="bottomRight" activeCell="E9" sqref="E9"/>
    </sheetView>
  </sheetViews>
  <sheetFormatPr baseColWidth="10" defaultColWidth="10.69140625" defaultRowHeight="14.6" x14ac:dyDescent="0.4"/>
  <cols>
    <col min="1" max="1" width="9.69140625" customWidth="1"/>
    <col min="2" max="2" width="46.69140625" customWidth="1"/>
    <col min="3" max="3" width="5.53515625" customWidth="1"/>
    <col min="4" max="5" width="10.69140625" customWidth="1"/>
    <col min="6" max="6" width="12.69140625" customWidth="1"/>
    <col min="7" max="7" width="1.23046875" customWidth="1"/>
    <col min="8" max="8" width="10.69140625" customWidth="1"/>
    <col min="9" max="9" width="12.69140625" customWidth="1"/>
    <col min="10" max="10" width="1.23046875" customWidth="1"/>
    <col min="11" max="11" width="10.69140625" customWidth="1"/>
    <col min="12" max="12" width="12.69140625" customWidth="1"/>
    <col min="13" max="13" width="1.23046875" customWidth="1"/>
    <col min="14" max="14" width="10.69140625" customWidth="1"/>
    <col min="15" max="15" width="12.69140625" customWidth="1"/>
    <col min="16" max="16" width="10.69140625" customWidth="1"/>
    <col min="701" max="703" width="10.69140625" customWidth="1"/>
  </cols>
  <sheetData>
    <row r="1" spans="1:702" ht="59.5" customHeight="1" x14ac:dyDescent="0.4">
      <c r="A1" s="54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6"/>
    </row>
    <row r="2" spans="1:702" x14ac:dyDescent="0.4">
      <c r="A2" s="1"/>
      <c r="B2" s="2"/>
      <c r="C2" s="3"/>
      <c r="D2" s="51" t="s">
        <v>0</v>
      </c>
      <c r="E2" s="52"/>
      <c r="F2" s="53"/>
      <c r="G2" s="4"/>
      <c r="H2" s="51" t="str">
        <f>CONCATENATE("TVA à ",I162," %")</f>
        <v>TVA à 20 %</v>
      </c>
      <c r="I2" s="53"/>
      <c r="J2" s="4"/>
      <c r="K2" s="51" t="str">
        <f>CONCATENATE("TVA à ",L162," %")</f>
        <v>TVA à 10 %</v>
      </c>
      <c r="L2" s="53"/>
      <c r="M2" s="4"/>
      <c r="N2" s="51" t="str">
        <f>CONCATENATE("TVA à ",O162," %")</f>
        <v>TVA à 5,5 %</v>
      </c>
      <c r="O2" s="53"/>
    </row>
    <row r="3" spans="1:702" x14ac:dyDescent="0.4">
      <c r="A3" s="1"/>
      <c r="B3" s="28" t="s">
        <v>1</v>
      </c>
      <c r="C3" s="5" t="s">
        <v>2</v>
      </c>
      <c r="D3" s="6" t="s">
        <v>3</v>
      </c>
      <c r="E3" s="7" t="s">
        <v>4</v>
      </c>
      <c r="F3" s="6" t="s">
        <v>5</v>
      </c>
      <c r="G3" s="17"/>
      <c r="H3" s="6" t="s">
        <v>6</v>
      </c>
      <c r="I3" s="6" t="s">
        <v>7</v>
      </c>
      <c r="J3" s="17"/>
      <c r="K3" s="6" t="s">
        <v>8</v>
      </c>
      <c r="L3" s="6" t="s">
        <v>9</v>
      </c>
      <c r="M3" s="17"/>
      <c r="N3" s="6" t="s">
        <v>10</v>
      </c>
      <c r="O3" s="6" t="s">
        <v>11</v>
      </c>
    </row>
    <row r="4" spans="1:702" x14ac:dyDescent="0.4">
      <c r="A4" s="8"/>
      <c r="B4" s="29"/>
      <c r="C4" s="42"/>
      <c r="D4" s="42"/>
      <c r="E4" s="42"/>
      <c r="F4" s="42"/>
      <c r="G4" s="17"/>
      <c r="H4" s="42"/>
      <c r="I4" s="42"/>
      <c r="J4" s="17"/>
      <c r="K4" s="42"/>
      <c r="L4" s="42"/>
      <c r="M4" s="17"/>
      <c r="N4" s="42"/>
      <c r="O4" s="42"/>
    </row>
    <row r="5" spans="1:702" ht="15.45" x14ac:dyDescent="0.4">
      <c r="A5" s="9"/>
      <c r="B5" s="30" t="s">
        <v>12</v>
      </c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</row>
    <row r="6" spans="1:702" ht="37.299999999999997" x14ac:dyDescent="0.4">
      <c r="A6" s="10"/>
      <c r="B6" s="31" t="s">
        <v>13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ZY6" t="s">
        <v>14</v>
      </c>
      <c r="ZZ6" s="11" t="s">
        <v>15</v>
      </c>
    </row>
    <row r="7" spans="1:702" ht="30.9" x14ac:dyDescent="0.4">
      <c r="A7" s="12" t="s">
        <v>16</v>
      </c>
      <c r="B7" s="32" t="s">
        <v>17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ZY7" t="s">
        <v>18</v>
      </c>
      <c r="ZZ7" s="11"/>
    </row>
    <row r="8" spans="1:702" ht="15.45" x14ac:dyDescent="0.4">
      <c r="A8" s="13" t="s">
        <v>19</v>
      </c>
      <c r="B8" s="33" t="s">
        <v>20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ZY8" t="s">
        <v>21</v>
      </c>
      <c r="ZZ8" s="11"/>
    </row>
    <row r="9" spans="1:702" x14ac:dyDescent="0.4">
      <c r="A9" s="14" t="s">
        <v>22</v>
      </c>
      <c r="B9" s="34" t="s">
        <v>23</v>
      </c>
      <c r="C9" s="17" t="s">
        <v>24</v>
      </c>
      <c r="D9" s="43">
        <f>H9+K9+N9</f>
        <v>1</v>
      </c>
      <c r="E9" s="44"/>
      <c r="F9" s="45">
        <f>I9+L9+O9</f>
        <v>0</v>
      </c>
      <c r="G9" s="17"/>
      <c r="H9" s="43">
        <v>1</v>
      </c>
      <c r="I9" s="45">
        <f>ROUND(H9*E9,2)</f>
        <v>0</v>
      </c>
      <c r="J9" s="17"/>
      <c r="K9" s="43"/>
      <c r="L9" s="45">
        <f>ROUND(K9*E9,2)</f>
        <v>0</v>
      </c>
      <c r="M9" s="17"/>
      <c r="N9" s="43"/>
      <c r="O9" s="45">
        <f>ROUND(N9*E9,2)</f>
        <v>0</v>
      </c>
      <c r="ZY9" t="s">
        <v>25</v>
      </c>
      <c r="ZZ9" s="11" t="s">
        <v>26</v>
      </c>
    </row>
    <row r="10" spans="1:702" x14ac:dyDescent="0.4">
      <c r="A10" s="15"/>
      <c r="B10" s="35"/>
      <c r="C10" s="17"/>
      <c r="D10" s="17"/>
      <c r="E10" s="17"/>
      <c r="F10" s="46"/>
      <c r="G10" s="17"/>
      <c r="H10" s="17"/>
      <c r="I10" s="46"/>
      <c r="J10" s="17"/>
      <c r="K10" s="17"/>
      <c r="L10" s="46"/>
      <c r="M10" s="17"/>
      <c r="N10" s="17"/>
      <c r="O10" s="46"/>
    </row>
    <row r="11" spans="1:702" x14ac:dyDescent="0.4">
      <c r="A11" s="16"/>
      <c r="B11" s="36" t="s">
        <v>27</v>
      </c>
      <c r="C11" s="17"/>
      <c r="D11" s="17"/>
      <c r="E11" s="17"/>
      <c r="F11" s="47">
        <f>SUBTOTAL(109,F9:F10)</f>
        <v>0</v>
      </c>
      <c r="G11" s="17"/>
      <c r="H11" s="17"/>
      <c r="I11" s="47">
        <f>SUBTOTAL(109,I9:I10)</f>
        <v>0</v>
      </c>
      <c r="J11" s="17"/>
      <c r="K11" s="17"/>
      <c r="L11" s="47">
        <f>SUBTOTAL(109,L9:L10)</f>
        <v>0</v>
      </c>
      <c r="M11" s="17"/>
      <c r="N11" s="17"/>
      <c r="O11" s="47">
        <f>SUBTOTAL(109,O9:O10)</f>
        <v>0</v>
      </c>
      <c r="P11" s="18"/>
      <c r="ZY11" t="s">
        <v>28</v>
      </c>
    </row>
    <row r="12" spans="1:702" ht="15.45" x14ac:dyDescent="0.4">
      <c r="A12" s="19"/>
      <c r="B12" s="37" t="s">
        <v>29</v>
      </c>
      <c r="C12" s="17"/>
      <c r="D12" s="17"/>
      <c r="E12" s="17"/>
      <c r="F12" s="47">
        <f>SUBTOTAL(109,F6:F11)</f>
        <v>0</v>
      </c>
      <c r="G12" s="17"/>
      <c r="H12" s="17"/>
      <c r="I12" s="47">
        <f>SUBTOTAL(109,I6:I11)</f>
        <v>0</v>
      </c>
      <c r="J12" s="17"/>
      <c r="K12" s="17"/>
      <c r="L12" s="47">
        <f>SUBTOTAL(109,L6:L11)</f>
        <v>0</v>
      </c>
      <c r="M12" s="17"/>
      <c r="N12" s="17"/>
      <c r="O12" s="47">
        <f>SUBTOTAL(109,O6:O11)</f>
        <v>0</v>
      </c>
      <c r="P12" s="18"/>
      <c r="ZY12" t="s">
        <v>30</v>
      </c>
    </row>
    <row r="13" spans="1:702" x14ac:dyDescent="0.4">
      <c r="A13" s="8"/>
      <c r="B13" s="29"/>
      <c r="C13" s="17"/>
      <c r="D13" s="17"/>
      <c r="E13" s="17"/>
      <c r="F13" s="42"/>
      <c r="G13" s="17"/>
      <c r="H13" s="17"/>
      <c r="I13" s="42"/>
      <c r="J13" s="17"/>
      <c r="K13" s="17"/>
      <c r="L13" s="42"/>
      <c r="M13" s="17"/>
      <c r="N13" s="17"/>
      <c r="O13" s="42"/>
    </row>
    <row r="14" spans="1:702" ht="15.45" x14ac:dyDescent="0.4">
      <c r="A14" s="9"/>
      <c r="B14" s="30" t="s">
        <v>31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</row>
    <row r="15" spans="1:702" ht="37.299999999999997" x14ac:dyDescent="0.4">
      <c r="A15" s="10"/>
      <c r="B15" s="31" t="s">
        <v>32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ZY15" t="s">
        <v>33</v>
      </c>
      <c r="ZZ15" s="11" t="s">
        <v>34</v>
      </c>
    </row>
    <row r="16" spans="1:702" ht="30.9" x14ac:dyDescent="0.4">
      <c r="A16" s="12" t="s">
        <v>35</v>
      </c>
      <c r="B16" s="32" t="s">
        <v>36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ZY16" t="s">
        <v>37</v>
      </c>
      <c r="ZZ16" s="11"/>
    </row>
    <row r="17" spans="1:702" ht="30.9" x14ac:dyDescent="0.4">
      <c r="A17" s="13" t="s">
        <v>38</v>
      </c>
      <c r="B17" s="33" t="s">
        <v>39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ZY17" t="s">
        <v>40</v>
      </c>
      <c r="ZZ17" s="11"/>
    </row>
    <row r="18" spans="1:702" x14ac:dyDescent="0.4">
      <c r="A18" s="14" t="s">
        <v>41</v>
      </c>
      <c r="B18" s="34" t="s">
        <v>42</v>
      </c>
      <c r="C18" s="17" t="s">
        <v>43</v>
      </c>
      <c r="D18" s="48">
        <f>N18+H18+K18</f>
        <v>197.06</v>
      </c>
      <c r="E18" s="44"/>
      <c r="F18" s="45">
        <f>O18+I18+L18</f>
        <v>0</v>
      </c>
      <c r="G18" s="17"/>
      <c r="H18" s="48"/>
      <c r="I18" s="45">
        <f>ROUND(H18*E18,2)</f>
        <v>0</v>
      </c>
      <c r="J18" s="17"/>
      <c r="K18" s="48"/>
      <c r="L18" s="45">
        <f>ROUND(K18*E18,2)</f>
        <v>0</v>
      </c>
      <c r="M18" s="17"/>
      <c r="N18" s="48">
        <v>197.06</v>
      </c>
      <c r="O18" s="45">
        <f>ROUND(N18*E18,2)</f>
        <v>0</v>
      </c>
      <c r="ZY18" t="s">
        <v>44</v>
      </c>
      <c r="ZZ18" s="11" t="s">
        <v>45</v>
      </c>
    </row>
    <row r="19" spans="1:702" x14ac:dyDescent="0.4">
      <c r="A19" s="15"/>
      <c r="B19" s="35"/>
      <c r="C19" s="17"/>
      <c r="D19" s="17"/>
      <c r="E19" s="17"/>
      <c r="F19" s="46"/>
      <c r="G19" s="17"/>
      <c r="H19" s="17"/>
      <c r="I19" s="46"/>
      <c r="J19" s="17"/>
      <c r="K19" s="17"/>
      <c r="L19" s="46"/>
      <c r="M19" s="17"/>
      <c r="N19" s="17"/>
      <c r="O19" s="46"/>
    </row>
    <row r="20" spans="1:702" ht="24.9" x14ac:dyDescent="0.4">
      <c r="A20" s="20"/>
      <c r="B20" s="38" t="s">
        <v>46</v>
      </c>
      <c r="C20" s="17"/>
      <c r="D20" s="17"/>
      <c r="E20" s="17"/>
      <c r="F20" s="47">
        <f>SUBTOTAL(109,F18:F19)</f>
        <v>0</v>
      </c>
      <c r="G20" s="17"/>
      <c r="H20" s="17"/>
      <c r="I20" s="47">
        <f>SUBTOTAL(109,I18:I19)</f>
        <v>0</v>
      </c>
      <c r="J20" s="17"/>
      <c r="K20" s="17"/>
      <c r="L20" s="47">
        <f>SUBTOTAL(109,L18:L19)</f>
        <v>0</v>
      </c>
      <c r="M20" s="17"/>
      <c r="N20" s="17"/>
      <c r="O20" s="47">
        <f>SUBTOTAL(109,O18:O19)</f>
        <v>0</v>
      </c>
      <c r="P20" s="18"/>
      <c r="ZY20" t="s">
        <v>47</v>
      </c>
    </row>
    <row r="21" spans="1:702" x14ac:dyDescent="0.4">
      <c r="A21" s="15"/>
      <c r="B21" s="35"/>
      <c r="C21" s="17"/>
      <c r="D21" s="17"/>
      <c r="E21" s="17"/>
      <c r="F21" s="42"/>
      <c r="G21" s="17"/>
      <c r="H21" s="17"/>
      <c r="I21" s="42"/>
      <c r="J21" s="17"/>
      <c r="K21" s="17"/>
      <c r="L21" s="42"/>
      <c r="M21" s="17"/>
      <c r="N21" s="17"/>
      <c r="O21" s="42"/>
    </row>
    <row r="22" spans="1:702" ht="15.45" x14ac:dyDescent="0.4">
      <c r="A22" s="21" t="s">
        <v>48</v>
      </c>
      <c r="B22" s="39" t="s">
        <v>49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ZY22" t="s">
        <v>50</v>
      </c>
      <c r="ZZ22" s="11"/>
    </row>
    <row r="23" spans="1:702" x14ac:dyDescent="0.4">
      <c r="A23" s="22" t="s">
        <v>51</v>
      </c>
      <c r="B23" s="40" t="s">
        <v>52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ZY23" t="s">
        <v>53</v>
      </c>
      <c r="ZZ23" s="11"/>
    </row>
    <row r="24" spans="1:702" x14ac:dyDescent="0.4">
      <c r="A24" s="14" t="s">
        <v>54</v>
      </c>
      <c r="B24" s="34" t="s">
        <v>55</v>
      </c>
      <c r="C24" s="17" t="s">
        <v>56</v>
      </c>
      <c r="D24" s="48">
        <f>N24+H24+K24</f>
        <v>3.28</v>
      </c>
      <c r="E24" s="44"/>
      <c r="F24" s="45">
        <f>O24+I24+L24</f>
        <v>0</v>
      </c>
      <c r="G24" s="17"/>
      <c r="H24" s="48"/>
      <c r="I24" s="45">
        <f>ROUND(H24*E24,2)</f>
        <v>0</v>
      </c>
      <c r="J24" s="17"/>
      <c r="K24" s="48"/>
      <c r="L24" s="45">
        <f>ROUND(K24*E24,2)</f>
        <v>0</v>
      </c>
      <c r="M24" s="17"/>
      <c r="N24" s="48">
        <v>3.28</v>
      </c>
      <c r="O24" s="45">
        <f>ROUND(N24*E24,2)</f>
        <v>0</v>
      </c>
      <c r="ZY24" t="s">
        <v>57</v>
      </c>
      <c r="ZZ24" s="11" t="s">
        <v>58</v>
      </c>
    </row>
    <row r="25" spans="1:702" x14ac:dyDescent="0.4">
      <c r="A25" s="22" t="s">
        <v>59</v>
      </c>
      <c r="B25" s="40" t="s">
        <v>60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ZY25" t="s">
        <v>61</v>
      </c>
      <c r="ZZ25" s="11"/>
    </row>
    <row r="26" spans="1:702" x14ac:dyDescent="0.4">
      <c r="A26" s="14" t="s">
        <v>62</v>
      </c>
      <c r="B26" s="34" t="s">
        <v>63</v>
      </c>
      <c r="C26" s="17" t="s">
        <v>64</v>
      </c>
      <c r="D26" s="48">
        <f>N26+H26+K26</f>
        <v>14</v>
      </c>
      <c r="E26" s="44"/>
      <c r="F26" s="45">
        <f>O26+I26+L26</f>
        <v>0</v>
      </c>
      <c r="G26" s="17"/>
      <c r="H26" s="48"/>
      <c r="I26" s="45">
        <f>ROUND(H26*E26,2)</f>
        <v>0</v>
      </c>
      <c r="J26" s="17"/>
      <c r="K26" s="48"/>
      <c r="L26" s="45">
        <f>ROUND(K26*E26,2)</f>
        <v>0</v>
      </c>
      <c r="M26" s="17"/>
      <c r="N26" s="48">
        <v>14</v>
      </c>
      <c r="O26" s="45">
        <f>ROUND(N26*E26,2)</f>
        <v>0</v>
      </c>
      <c r="ZY26" t="s">
        <v>65</v>
      </c>
      <c r="ZZ26" s="11" t="s">
        <v>66</v>
      </c>
    </row>
    <row r="27" spans="1:702" x14ac:dyDescent="0.4">
      <c r="A27" s="15"/>
      <c r="B27" s="35"/>
      <c r="C27" s="17"/>
      <c r="D27" s="17"/>
      <c r="E27" s="17"/>
      <c r="F27" s="46"/>
      <c r="G27" s="17"/>
      <c r="H27" s="17"/>
      <c r="I27" s="46"/>
      <c r="J27" s="17"/>
      <c r="K27" s="17"/>
      <c r="L27" s="46"/>
      <c r="M27" s="17"/>
      <c r="N27" s="17"/>
      <c r="O27" s="46"/>
    </row>
    <row r="28" spans="1:702" x14ac:dyDescent="0.4">
      <c r="A28" s="20"/>
      <c r="B28" s="38" t="s">
        <v>67</v>
      </c>
      <c r="C28" s="17"/>
      <c r="D28" s="17"/>
      <c r="E28" s="17"/>
      <c r="F28" s="47">
        <f>SUBTOTAL(109,F23:F27)</f>
        <v>0</v>
      </c>
      <c r="G28" s="17"/>
      <c r="H28" s="17"/>
      <c r="I28" s="47">
        <f>SUBTOTAL(109,I23:I27)</f>
        <v>0</v>
      </c>
      <c r="J28" s="17"/>
      <c r="K28" s="17"/>
      <c r="L28" s="47">
        <f>SUBTOTAL(109,L23:L27)</f>
        <v>0</v>
      </c>
      <c r="M28" s="17"/>
      <c r="N28" s="17"/>
      <c r="O28" s="47">
        <f>SUBTOTAL(109,O23:O27)</f>
        <v>0</v>
      </c>
      <c r="P28" s="18"/>
      <c r="ZY28" t="s">
        <v>68</v>
      </c>
    </row>
    <row r="29" spans="1:702" x14ac:dyDescent="0.4">
      <c r="A29" s="15"/>
      <c r="B29" s="35"/>
      <c r="C29" s="17"/>
      <c r="D29" s="17"/>
      <c r="E29" s="17"/>
      <c r="F29" s="42"/>
      <c r="G29" s="17"/>
      <c r="H29" s="17"/>
      <c r="I29" s="42"/>
      <c r="J29" s="17"/>
      <c r="K29" s="17"/>
      <c r="L29" s="42"/>
      <c r="M29" s="17"/>
      <c r="N29" s="17"/>
      <c r="O29" s="42"/>
    </row>
    <row r="30" spans="1:702" x14ac:dyDescent="0.4">
      <c r="A30" s="23"/>
      <c r="B30" s="41"/>
      <c r="C30" s="17"/>
      <c r="D30" s="17"/>
      <c r="E30" s="17"/>
      <c r="F30" s="46"/>
      <c r="G30" s="17"/>
      <c r="H30" s="17"/>
      <c r="I30" s="46"/>
      <c r="J30" s="17"/>
      <c r="K30" s="17"/>
      <c r="L30" s="46"/>
      <c r="M30" s="17"/>
      <c r="N30" s="17"/>
      <c r="O30" s="46"/>
    </row>
    <row r="31" spans="1:702" ht="15.45" x14ac:dyDescent="0.4">
      <c r="A31" s="19"/>
      <c r="B31" s="37" t="s">
        <v>69</v>
      </c>
      <c r="C31" s="17"/>
      <c r="D31" s="17"/>
      <c r="E31" s="17"/>
      <c r="F31" s="47">
        <f>SUBTOTAL(109,F15:F30)</f>
        <v>0</v>
      </c>
      <c r="G31" s="17"/>
      <c r="H31" s="17"/>
      <c r="I31" s="47">
        <f>SUBTOTAL(109,I15:I30)</f>
        <v>0</v>
      </c>
      <c r="J31" s="17"/>
      <c r="K31" s="17"/>
      <c r="L31" s="47">
        <f>SUBTOTAL(109,L15:L30)</f>
        <v>0</v>
      </c>
      <c r="M31" s="17"/>
      <c r="N31" s="17"/>
      <c r="O31" s="47">
        <f>SUBTOTAL(109,O15:O30)</f>
        <v>0</v>
      </c>
      <c r="P31" s="18"/>
      <c r="ZY31" t="s">
        <v>70</v>
      </c>
    </row>
    <row r="32" spans="1:702" x14ac:dyDescent="0.4">
      <c r="A32" s="8"/>
      <c r="B32" s="29"/>
      <c r="C32" s="17"/>
      <c r="D32" s="17"/>
      <c r="E32" s="17"/>
      <c r="F32" s="42"/>
      <c r="G32" s="17"/>
      <c r="H32" s="17"/>
      <c r="I32" s="42"/>
      <c r="J32" s="17"/>
      <c r="K32" s="17"/>
      <c r="L32" s="42"/>
      <c r="M32" s="17"/>
      <c r="N32" s="17"/>
      <c r="O32" s="42"/>
    </row>
    <row r="33" spans="1:702" ht="15.45" x14ac:dyDescent="0.4">
      <c r="A33" s="9"/>
      <c r="B33" s="30" t="s">
        <v>71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702" ht="37.299999999999997" x14ac:dyDescent="0.4">
      <c r="A34" s="10"/>
      <c r="B34" s="31" t="s">
        <v>72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ZY34" t="s">
        <v>73</v>
      </c>
      <c r="ZZ34" s="11" t="s">
        <v>74</v>
      </c>
    </row>
    <row r="35" spans="1:702" ht="30.9" x14ac:dyDescent="0.4">
      <c r="A35" s="12" t="s">
        <v>75</v>
      </c>
      <c r="B35" s="32" t="s">
        <v>76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ZY35" t="s">
        <v>77</v>
      </c>
      <c r="ZZ35" s="11"/>
    </row>
    <row r="36" spans="1:702" ht="30.9" x14ac:dyDescent="0.4">
      <c r="A36" s="13" t="s">
        <v>78</v>
      </c>
      <c r="B36" s="33" t="s">
        <v>79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ZY36" t="s">
        <v>80</v>
      </c>
      <c r="ZZ36" s="11"/>
    </row>
    <row r="37" spans="1:702" x14ac:dyDescent="0.4">
      <c r="A37" s="14" t="s">
        <v>81</v>
      </c>
      <c r="B37" s="34" t="s">
        <v>82</v>
      </c>
      <c r="C37" s="17" t="s">
        <v>83</v>
      </c>
      <c r="D37" s="48">
        <f>N37+H37+K37</f>
        <v>226.49</v>
      </c>
      <c r="E37" s="44"/>
      <c r="F37" s="45">
        <f>O37+I37+L37</f>
        <v>0</v>
      </c>
      <c r="G37" s="17"/>
      <c r="H37" s="48"/>
      <c r="I37" s="45">
        <f>ROUND(H37*E37,2)</f>
        <v>0</v>
      </c>
      <c r="J37" s="17"/>
      <c r="K37" s="48"/>
      <c r="L37" s="45">
        <f>ROUND(K37*E37,2)</f>
        <v>0</v>
      </c>
      <c r="M37" s="17"/>
      <c r="N37" s="48">
        <v>226.49</v>
      </c>
      <c r="O37" s="45">
        <f>ROUND(N37*E37,2)</f>
        <v>0</v>
      </c>
      <c r="ZY37" t="s">
        <v>84</v>
      </c>
      <c r="ZZ37" s="11" t="s">
        <v>85</v>
      </c>
    </row>
    <row r="38" spans="1:702" x14ac:dyDescent="0.4">
      <c r="A38" s="15"/>
      <c r="B38" s="35"/>
      <c r="C38" s="17"/>
      <c r="D38" s="17"/>
      <c r="E38" s="17"/>
      <c r="F38" s="46"/>
      <c r="G38" s="17"/>
      <c r="H38" s="17"/>
      <c r="I38" s="46"/>
      <c r="J38" s="17"/>
      <c r="K38" s="17"/>
      <c r="L38" s="46"/>
      <c r="M38" s="17"/>
      <c r="N38" s="17"/>
      <c r="O38" s="46"/>
    </row>
    <row r="39" spans="1:702" ht="24.9" x14ac:dyDescent="0.4">
      <c r="A39" s="20"/>
      <c r="B39" s="38" t="s">
        <v>86</v>
      </c>
      <c r="C39" s="17"/>
      <c r="D39" s="17"/>
      <c r="E39" s="17"/>
      <c r="F39" s="47">
        <f>SUBTOTAL(109,F37:F38)</f>
        <v>0</v>
      </c>
      <c r="G39" s="17"/>
      <c r="H39" s="17"/>
      <c r="I39" s="47">
        <f>SUBTOTAL(109,I37:I38)</f>
        <v>0</v>
      </c>
      <c r="J39" s="17"/>
      <c r="K39" s="17"/>
      <c r="L39" s="47">
        <f>SUBTOTAL(109,L37:L38)</f>
        <v>0</v>
      </c>
      <c r="M39" s="17"/>
      <c r="N39" s="17"/>
      <c r="O39" s="47">
        <f>SUBTOTAL(109,O37:O38)</f>
        <v>0</v>
      </c>
      <c r="P39" s="18"/>
      <c r="ZY39" t="s">
        <v>87</v>
      </c>
    </row>
    <row r="40" spans="1:702" x14ac:dyDescent="0.4">
      <c r="A40" s="15"/>
      <c r="B40" s="35"/>
      <c r="C40" s="17"/>
      <c r="D40" s="17"/>
      <c r="E40" s="17"/>
      <c r="F40" s="42"/>
      <c r="G40" s="17"/>
      <c r="H40" s="17"/>
      <c r="I40" s="42"/>
      <c r="J40" s="17"/>
      <c r="K40" s="17"/>
      <c r="L40" s="42"/>
      <c r="M40" s="17"/>
      <c r="N40" s="17"/>
      <c r="O40" s="42"/>
    </row>
    <row r="41" spans="1:702" ht="15.45" x14ac:dyDescent="0.4">
      <c r="A41" s="21" t="s">
        <v>88</v>
      </c>
      <c r="B41" s="39" t="s">
        <v>89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ZY41" t="s">
        <v>90</v>
      </c>
      <c r="ZZ41" s="11"/>
    </row>
    <row r="42" spans="1:702" x14ac:dyDescent="0.4">
      <c r="A42" s="22" t="s">
        <v>91</v>
      </c>
      <c r="B42" s="40" t="s">
        <v>92</v>
      </c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ZY42" t="s">
        <v>93</v>
      </c>
      <c r="ZZ42" s="11"/>
    </row>
    <row r="43" spans="1:702" x14ac:dyDescent="0.4">
      <c r="A43" s="14" t="s">
        <v>94</v>
      </c>
      <c r="B43" s="34" t="s">
        <v>95</v>
      </c>
      <c r="C43" s="17" t="s">
        <v>96</v>
      </c>
      <c r="D43" s="48">
        <f>N43+H43+K43</f>
        <v>3.38</v>
      </c>
      <c r="E43" s="44"/>
      <c r="F43" s="45">
        <f>O43+I43+L43</f>
        <v>0</v>
      </c>
      <c r="G43" s="17"/>
      <c r="H43" s="48"/>
      <c r="I43" s="45">
        <f>ROUND(H43*E43,2)</f>
        <v>0</v>
      </c>
      <c r="J43" s="17"/>
      <c r="K43" s="48"/>
      <c r="L43" s="45">
        <f>ROUND(K43*E43,2)</f>
        <v>0</v>
      </c>
      <c r="M43" s="17"/>
      <c r="N43" s="48">
        <v>3.38</v>
      </c>
      <c r="O43" s="45">
        <f>ROUND(N43*E43,2)</f>
        <v>0</v>
      </c>
      <c r="ZY43" t="s">
        <v>97</v>
      </c>
      <c r="ZZ43" s="11" t="s">
        <v>98</v>
      </c>
    </row>
    <row r="44" spans="1:702" x14ac:dyDescent="0.4">
      <c r="A44" s="22" t="s">
        <v>99</v>
      </c>
      <c r="B44" s="40" t="s">
        <v>100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ZY44" t="s">
        <v>101</v>
      </c>
      <c r="ZZ44" s="11"/>
    </row>
    <row r="45" spans="1:702" x14ac:dyDescent="0.4">
      <c r="A45" s="14" t="s">
        <v>102</v>
      </c>
      <c r="B45" s="34" t="s">
        <v>103</v>
      </c>
      <c r="C45" s="17" t="s">
        <v>104</v>
      </c>
      <c r="D45" s="48">
        <f>N45+H45+K45</f>
        <v>16</v>
      </c>
      <c r="E45" s="44"/>
      <c r="F45" s="45">
        <f>O45+I45+L45</f>
        <v>0</v>
      </c>
      <c r="G45" s="17"/>
      <c r="H45" s="48"/>
      <c r="I45" s="45">
        <f>ROUND(H45*E45,2)</f>
        <v>0</v>
      </c>
      <c r="J45" s="17"/>
      <c r="K45" s="48"/>
      <c r="L45" s="45">
        <f>ROUND(K45*E45,2)</f>
        <v>0</v>
      </c>
      <c r="M45" s="17"/>
      <c r="N45" s="48">
        <v>16</v>
      </c>
      <c r="O45" s="45">
        <f>ROUND(N45*E45,2)</f>
        <v>0</v>
      </c>
      <c r="ZY45" t="s">
        <v>105</v>
      </c>
      <c r="ZZ45" s="11" t="s">
        <v>106</v>
      </c>
    </row>
    <row r="46" spans="1:702" x14ac:dyDescent="0.4">
      <c r="A46" s="15"/>
      <c r="B46" s="35"/>
      <c r="C46" s="17"/>
      <c r="D46" s="17"/>
      <c r="E46" s="17"/>
      <c r="F46" s="46"/>
      <c r="G46" s="17"/>
      <c r="H46" s="17"/>
      <c r="I46" s="46"/>
      <c r="J46" s="17"/>
      <c r="K46" s="17"/>
      <c r="L46" s="46"/>
      <c r="M46" s="17"/>
      <c r="N46" s="17"/>
      <c r="O46" s="46"/>
    </row>
    <row r="47" spans="1:702" x14ac:dyDescent="0.4">
      <c r="A47" s="20"/>
      <c r="B47" s="38" t="s">
        <v>107</v>
      </c>
      <c r="C47" s="17"/>
      <c r="D47" s="17"/>
      <c r="E47" s="17"/>
      <c r="F47" s="47">
        <f>SUBTOTAL(109,F42:F46)</f>
        <v>0</v>
      </c>
      <c r="G47" s="17"/>
      <c r="H47" s="17"/>
      <c r="I47" s="47">
        <f>SUBTOTAL(109,I42:I46)</f>
        <v>0</v>
      </c>
      <c r="J47" s="17"/>
      <c r="K47" s="17"/>
      <c r="L47" s="47">
        <f>SUBTOTAL(109,L42:L46)</f>
        <v>0</v>
      </c>
      <c r="M47" s="17"/>
      <c r="N47" s="17"/>
      <c r="O47" s="47">
        <f>SUBTOTAL(109,O42:O46)</f>
        <v>0</v>
      </c>
      <c r="P47" s="18"/>
      <c r="ZY47" t="s">
        <v>108</v>
      </c>
    </row>
    <row r="48" spans="1:702" x14ac:dyDescent="0.4">
      <c r="A48" s="15"/>
      <c r="B48" s="35"/>
      <c r="C48" s="17"/>
      <c r="D48" s="17"/>
      <c r="E48" s="17"/>
      <c r="F48" s="42"/>
      <c r="G48" s="17"/>
      <c r="H48" s="17"/>
      <c r="I48" s="42"/>
      <c r="J48" s="17"/>
      <c r="K48" s="17"/>
      <c r="L48" s="42"/>
      <c r="M48" s="17"/>
      <c r="N48" s="17"/>
      <c r="O48" s="42"/>
    </row>
    <row r="49" spans="1:702" x14ac:dyDescent="0.4">
      <c r="A49" s="23"/>
      <c r="B49" s="41"/>
      <c r="C49" s="17"/>
      <c r="D49" s="17"/>
      <c r="E49" s="17"/>
      <c r="F49" s="46"/>
      <c r="G49" s="17"/>
      <c r="H49" s="17"/>
      <c r="I49" s="46"/>
      <c r="J49" s="17"/>
      <c r="K49" s="17"/>
      <c r="L49" s="46"/>
      <c r="M49" s="17"/>
      <c r="N49" s="17"/>
      <c r="O49" s="46"/>
    </row>
    <row r="50" spans="1:702" ht="15.45" x14ac:dyDescent="0.4">
      <c r="A50" s="19"/>
      <c r="B50" s="37" t="s">
        <v>109</v>
      </c>
      <c r="C50" s="17"/>
      <c r="D50" s="17"/>
      <c r="E50" s="17"/>
      <c r="F50" s="47">
        <f>SUBTOTAL(109,F34:F49)</f>
        <v>0</v>
      </c>
      <c r="G50" s="17"/>
      <c r="H50" s="17"/>
      <c r="I50" s="47">
        <f>SUBTOTAL(109,I34:I49)</f>
        <v>0</v>
      </c>
      <c r="J50" s="17"/>
      <c r="K50" s="17"/>
      <c r="L50" s="47">
        <f>SUBTOTAL(109,L34:L49)</f>
        <v>0</v>
      </c>
      <c r="M50" s="17"/>
      <c r="N50" s="17"/>
      <c r="O50" s="47">
        <f>SUBTOTAL(109,O34:O49)</f>
        <v>0</v>
      </c>
      <c r="P50" s="18"/>
      <c r="ZY50" t="s">
        <v>110</v>
      </c>
    </row>
    <row r="51" spans="1:702" x14ac:dyDescent="0.4">
      <c r="A51" s="8"/>
      <c r="B51" s="29"/>
      <c r="C51" s="17"/>
      <c r="D51" s="17"/>
      <c r="E51" s="17"/>
      <c r="F51" s="42"/>
      <c r="G51" s="17"/>
      <c r="H51" s="17"/>
      <c r="I51" s="42"/>
      <c r="J51" s="17"/>
      <c r="K51" s="17"/>
      <c r="L51" s="42"/>
      <c r="M51" s="17"/>
      <c r="N51" s="17"/>
      <c r="O51" s="42"/>
    </row>
    <row r="52" spans="1:702" ht="15.45" x14ac:dyDescent="0.4">
      <c r="A52" s="9"/>
      <c r="B52" s="30" t="s">
        <v>111</v>
      </c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1:702" ht="37.299999999999997" x14ac:dyDescent="0.4">
      <c r="A53" s="10"/>
      <c r="B53" s="31" t="s">
        <v>112</v>
      </c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ZY53" t="s">
        <v>113</v>
      </c>
      <c r="ZZ53" s="11" t="s">
        <v>114</v>
      </c>
    </row>
    <row r="54" spans="1:702" ht="30.9" x14ac:dyDescent="0.4">
      <c r="A54" s="12" t="s">
        <v>115</v>
      </c>
      <c r="B54" s="32" t="s">
        <v>116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ZY54" t="s">
        <v>117</v>
      </c>
      <c r="ZZ54" s="11"/>
    </row>
    <row r="55" spans="1:702" ht="30.9" x14ac:dyDescent="0.4">
      <c r="A55" s="13" t="s">
        <v>118</v>
      </c>
      <c r="B55" s="33" t="s">
        <v>119</v>
      </c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ZY55" t="s">
        <v>120</v>
      </c>
      <c r="ZZ55" s="11"/>
    </row>
    <row r="56" spans="1:702" x14ac:dyDescent="0.4">
      <c r="A56" s="14" t="s">
        <v>121</v>
      </c>
      <c r="B56" s="34" t="s">
        <v>122</v>
      </c>
      <c r="C56" s="17" t="s">
        <v>123</v>
      </c>
      <c r="D56" s="48">
        <f>N56+H56+K56</f>
        <v>226.18</v>
      </c>
      <c r="E56" s="44"/>
      <c r="F56" s="45">
        <f>O56+I56+L56</f>
        <v>0</v>
      </c>
      <c r="G56" s="17"/>
      <c r="H56" s="48"/>
      <c r="I56" s="45">
        <f>ROUND(H56*E56,2)</f>
        <v>0</v>
      </c>
      <c r="J56" s="17"/>
      <c r="K56" s="48"/>
      <c r="L56" s="45">
        <f>ROUND(K56*E56,2)</f>
        <v>0</v>
      </c>
      <c r="M56" s="17"/>
      <c r="N56" s="48">
        <v>226.18</v>
      </c>
      <c r="O56" s="45">
        <f>ROUND(N56*E56,2)</f>
        <v>0</v>
      </c>
      <c r="ZY56" t="s">
        <v>124</v>
      </c>
      <c r="ZZ56" s="11" t="s">
        <v>125</v>
      </c>
    </row>
    <row r="57" spans="1:702" x14ac:dyDescent="0.4">
      <c r="A57" s="15"/>
      <c r="B57" s="35"/>
      <c r="C57" s="17"/>
      <c r="D57" s="17"/>
      <c r="E57" s="17"/>
      <c r="F57" s="46"/>
      <c r="G57" s="17"/>
      <c r="H57" s="17"/>
      <c r="I57" s="46"/>
      <c r="J57" s="17"/>
      <c r="K57" s="17"/>
      <c r="L57" s="46"/>
      <c r="M57" s="17"/>
      <c r="N57" s="17"/>
      <c r="O57" s="46"/>
    </row>
    <row r="58" spans="1:702" ht="24.9" x14ac:dyDescent="0.4">
      <c r="A58" s="20"/>
      <c r="B58" s="38" t="s">
        <v>126</v>
      </c>
      <c r="C58" s="17"/>
      <c r="D58" s="17"/>
      <c r="E58" s="17"/>
      <c r="F58" s="47">
        <f>SUBTOTAL(109,F56:F57)</f>
        <v>0</v>
      </c>
      <c r="G58" s="17"/>
      <c r="H58" s="17"/>
      <c r="I58" s="47">
        <f>SUBTOTAL(109,I56:I57)</f>
        <v>0</v>
      </c>
      <c r="J58" s="17"/>
      <c r="K58" s="17"/>
      <c r="L58" s="47">
        <f>SUBTOTAL(109,L56:L57)</f>
        <v>0</v>
      </c>
      <c r="M58" s="17"/>
      <c r="N58" s="17"/>
      <c r="O58" s="47">
        <f>SUBTOTAL(109,O56:O57)</f>
        <v>0</v>
      </c>
      <c r="P58" s="18"/>
      <c r="ZY58" t="s">
        <v>127</v>
      </c>
    </row>
    <row r="59" spans="1:702" x14ac:dyDescent="0.4">
      <c r="A59" s="15"/>
      <c r="B59" s="35"/>
      <c r="C59" s="17"/>
      <c r="D59" s="17"/>
      <c r="E59" s="17"/>
      <c r="F59" s="42"/>
      <c r="G59" s="17"/>
      <c r="H59" s="17"/>
      <c r="I59" s="42"/>
      <c r="J59" s="17"/>
      <c r="K59" s="17"/>
      <c r="L59" s="42"/>
      <c r="M59" s="17"/>
      <c r="N59" s="17"/>
      <c r="O59" s="42"/>
    </row>
    <row r="60" spans="1:702" ht="15.45" x14ac:dyDescent="0.4">
      <c r="A60" s="21" t="s">
        <v>128</v>
      </c>
      <c r="B60" s="39" t="s">
        <v>129</v>
      </c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ZY60" t="s">
        <v>130</v>
      </c>
      <c r="ZZ60" s="11"/>
    </row>
    <row r="61" spans="1:702" x14ac:dyDescent="0.4">
      <c r="A61" s="22" t="s">
        <v>131</v>
      </c>
      <c r="B61" s="40" t="s">
        <v>132</v>
      </c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ZY61" t="s">
        <v>133</v>
      </c>
      <c r="ZZ61" s="11"/>
    </row>
    <row r="62" spans="1:702" x14ac:dyDescent="0.4">
      <c r="A62" s="14" t="s">
        <v>134</v>
      </c>
      <c r="B62" s="34" t="s">
        <v>135</v>
      </c>
      <c r="C62" s="17" t="s">
        <v>136</v>
      </c>
      <c r="D62" s="48">
        <f>N62+H62+K62</f>
        <v>3.38</v>
      </c>
      <c r="E62" s="44"/>
      <c r="F62" s="45">
        <f>O62+I62+L62</f>
        <v>0</v>
      </c>
      <c r="G62" s="17"/>
      <c r="H62" s="48"/>
      <c r="I62" s="45">
        <f>ROUND(H62*E62,2)</f>
        <v>0</v>
      </c>
      <c r="J62" s="17"/>
      <c r="K62" s="48"/>
      <c r="L62" s="45">
        <f>ROUND(K62*E62,2)</f>
        <v>0</v>
      </c>
      <c r="M62" s="17"/>
      <c r="N62" s="48">
        <v>3.38</v>
      </c>
      <c r="O62" s="45">
        <f>ROUND(N62*E62,2)</f>
        <v>0</v>
      </c>
      <c r="ZY62" t="s">
        <v>137</v>
      </c>
      <c r="ZZ62" s="11" t="s">
        <v>138</v>
      </c>
    </row>
    <row r="63" spans="1:702" x14ac:dyDescent="0.4">
      <c r="A63" s="22" t="s">
        <v>139</v>
      </c>
      <c r="B63" s="40" t="s">
        <v>140</v>
      </c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ZY63" t="s">
        <v>141</v>
      </c>
      <c r="ZZ63" s="11"/>
    </row>
    <row r="64" spans="1:702" x14ac:dyDescent="0.4">
      <c r="A64" s="14" t="s">
        <v>142</v>
      </c>
      <c r="B64" s="34" t="s">
        <v>143</v>
      </c>
      <c r="C64" s="17" t="s">
        <v>144</v>
      </c>
      <c r="D64" s="48">
        <f>N64+H64+K64</f>
        <v>16</v>
      </c>
      <c r="E64" s="44"/>
      <c r="F64" s="45">
        <f>O64+I64+L64</f>
        <v>0</v>
      </c>
      <c r="G64" s="17"/>
      <c r="H64" s="48"/>
      <c r="I64" s="45">
        <f>ROUND(H64*E64,2)</f>
        <v>0</v>
      </c>
      <c r="J64" s="17"/>
      <c r="K64" s="48"/>
      <c r="L64" s="45">
        <f>ROUND(K64*E64,2)</f>
        <v>0</v>
      </c>
      <c r="M64" s="17"/>
      <c r="N64" s="48">
        <v>16</v>
      </c>
      <c r="O64" s="45">
        <f>ROUND(N64*E64,2)</f>
        <v>0</v>
      </c>
      <c r="ZY64" t="s">
        <v>145</v>
      </c>
      <c r="ZZ64" s="11" t="s">
        <v>146</v>
      </c>
    </row>
    <row r="65" spans="1:702" x14ac:dyDescent="0.4">
      <c r="A65" s="15"/>
      <c r="B65" s="35"/>
      <c r="C65" s="17"/>
      <c r="D65" s="17"/>
      <c r="E65" s="17"/>
      <c r="F65" s="46"/>
      <c r="G65" s="17"/>
      <c r="H65" s="17"/>
      <c r="I65" s="46"/>
      <c r="J65" s="17"/>
      <c r="K65" s="17"/>
      <c r="L65" s="46"/>
      <c r="M65" s="17"/>
      <c r="N65" s="17"/>
      <c r="O65" s="46"/>
    </row>
    <row r="66" spans="1:702" x14ac:dyDescent="0.4">
      <c r="A66" s="20"/>
      <c r="B66" s="38" t="s">
        <v>147</v>
      </c>
      <c r="C66" s="17"/>
      <c r="D66" s="17"/>
      <c r="E66" s="17"/>
      <c r="F66" s="47">
        <f>SUBTOTAL(109,F61:F65)</f>
        <v>0</v>
      </c>
      <c r="G66" s="17"/>
      <c r="H66" s="17"/>
      <c r="I66" s="47">
        <f>SUBTOTAL(109,I61:I65)</f>
        <v>0</v>
      </c>
      <c r="J66" s="17"/>
      <c r="K66" s="17"/>
      <c r="L66" s="47">
        <f>SUBTOTAL(109,L61:L65)</f>
        <v>0</v>
      </c>
      <c r="M66" s="17"/>
      <c r="N66" s="17"/>
      <c r="O66" s="47">
        <f>SUBTOTAL(109,O61:O65)</f>
        <v>0</v>
      </c>
      <c r="P66" s="18"/>
      <c r="ZY66" t="s">
        <v>148</v>
      </c>
    </row>
    <row r="67" spans="1:702" x14ac:dyDescent="0.4">
      <c r="A67" s="15"/>
      <c r="B67" s="35"/>
      <c r="C67" s="17"/>
      <c r="D67" s="17"/>
      <c r="E67" s="17"/>
      <c r="F67" s="42"/>
      <c r="G67" s="17"/>
      <c r="H67" s="17"/>
      <c r="I67" s="42"/>
      <c r="J67" s="17"/>
      <c r="K67" s="17"/>
      <c r="L67" s="42"/>
      <c r="M67" s="17"/>
      <c r="N67" s="17"/>
      <c r="O67" s="42"/>
    </row>
    <row r="68" spans="1:702" x14ac:dyDescent="0.4">
      <c r="A68" s="23"/>
      <c r="B68" s="41"/>
      <c r="C68" s="17"/>
      <c r="D68" s="17"/>
      <c r="E68" s="17"/>
      <c r="F68" s="46"/>
      <c r="G68" s="17"/>
      <c r="H68" s="17"/>
      <c r="I68" s="46"/>
      <c r="J68" s="17"/>
      <c r="K68" s="17"/>
      <c r="L68" s="46"/>
      <c r="M68" s="17"/>
      <c r="N68" s="17"/>
      <c r="O68" s="46"/>
    </row>
    <row r="69" spans="1:702" ht="15.45" x14ac:dyDescent="0.4">
      <c r="A69" s="19"/>
      <c r="B69" s="37" t="s">
        <v>149</v>
      </c>
      <c r="C69" s="17"/>
      <c r="D69" s="17"/>
      <c r="E69" s="17"/>
      <c r="F69" s="47">
        <f>SUBTOTAL(109,F53:F68)</f>
        <v>0</v>
      </c>
      <c r="G69" s="17"/>
      <c r="H69" s="17"/>
      <c r="I69" s="47">
        <f>SUBTOTAL(109,I53:I68)</f>
        <v>0</v>
      </c>
      <c r="J69" s="17"/>
      <c r="K69" s="17"/>
      <c r="L69" s="47">
        <f>SUBTOTAL(109,L53:L68)</f>
        <v>0</v>
      </c>
      <c r="M69" s="17"/>
      <c r="N69" s="17"/>
      <c r="O69" s="47">
        <f>SUBTOTAL(109,O53:O68)</f>
        <v>0</v>
      </c>
      <c r="P69" s="18"/>
      <c r="ZY69" t="s">
        <v>150</v>
      </c>
    </row>
    <row r="70" spans="1:702" x14ac:dyDescent="0.4">
      <c r="A70" s="8"/>
      <c r="B70" s="29"/>
      <c r="C70" s="17"/>
      <c r="D70" s="17"/>
      <c r="E70" s="17"/>
      <c r="F70" s="42"/>
      <c r="G70" s="17"/>
      <c r="H70" s="17"/>
      <c r="I70" s="42"/>
      <c r="J70" s="17"/>
      <c r="K70" s="17"/>
      <c r="L70" s="42"/>
      <c r="M70" s="17"/>
      <c r="N70" s="17"/>
      <c r="O70" s="42"/>
    </row>
    <row r="71" spans="1:702" ht="15.45" x14ac:dyDescent="0.4">
      <c r="A71" s="9"/>
      <c r="B71" s="30" t="s">
        <v>151</v>
      </c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</row>
    <row r="72" spans="1:702" ht="37.299999999999997" x14ac:dyDescent="0.4">
      <c r="A72" s="10"/>
      <c r="B72" s="31" t="s">
        <v>152</v>
      </c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ZY72" t="s">
        <v>153</v>
      </c>
      <c r="ZZ72" s="11" t="s">
        <v>154</v>
      </c>
    </row>
    <row r="73" spans="1:702" ht="30.9" x14ac:dyDescent="0.4">
      <c r="A73" s="12" t="s">
        <v>155</v>
      </c>
      <c r="B73" s="32" t="s">
        <v>156</v>
      </c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ZY73" t="s">
        <v>157</v>
      </c>
      <c r="ZZ73" s="11"/>
    </row>
    <row r="74" spans="1:702" ht="30.9" x14ac:dyDescent="0.4">
      <c r="A74" s="13" t="s">
        <v>158</v>
      </c>
      <c r="B74" s="33" t="s">
        <v>159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ZY74" t="s">
        <v>160</v>
      </c>
      <c r="ZZ74" s="11"/>
    </row>
    <row r="75" spans="1:702" x14ac:dyDescent="0.4">
      <c r="A75" s="14" t="s">
        <v>161</v>
      </c>
      <c r="B75" s="34" t="s">
        <v>162</v>
      </c>
      <c r="C75" s="17" t="s">
        <v>163</v>
      </c>
      <c r="D75" s="48">
        <f>N75+H75+K75</f>
        <v>201.17</v>
      </c>
      <c r="E75" s="44"/>
      <c r="F75" s="45">
        <f>O75+I75+L75</f>
        <v>0</v>
      </c>
      <c r="G75" s="17"/>
      <c r="H75" s="48"/>
      <c r="I75" s="45">
        <f>ROUND(H75*E75,2)</f>
        <v>0</v>
      </c>
      <c r="J75" s="17"/>
      <c r="K75" s="48"/>
      <c r="L75" s="45">
        <f>ROUND(K75*E75,2)</f>
        <v>0</v>
      </c>
      <c r="M75" s="17"/>
      <c r="N75" s="48">
        <v>201.17</v>
      </c>
      <c r="O75" s="45">
        <f>ROUND(N75*E75,2)</f>
        <v>0</v>
      </c>
      <c r="ZY75" t="s">
        <v>164</v>
      </c>
      <c r="ZZ75" s="11" t="s">
        <v>165</v>
      </c>
    </row>
    <row r="76" spans="1:702" x14ac:dyDescent="0.4">
      <c r="A76" s="15"/>
      <c r="B76" s="35"/>
      <c r="C76" s="17"/>
      <c r="D76" s="17"/>
      <c r="E76" s="17"/>
      <c r="F76" s="46"/>
      <c r="G76" s="17"/>
      <c r="H76" s="17"/>
      <c r="I76" s="46"/>
      <c r="J76" s="17"/>
      <c r="K76" s="17"/>
      <c r="L76" s="46"/>
      <c r="M76" s="17"/>
      <c r="N76" s="17"/>
      <c r="O76" s="46"/>
    </row>
    <row r="77" spans="1:702" ht="24.9" x14ac:dyDescent="0.4">
      <c r="A77" s="20"/>
      <c r="B77" s="38" t="s">
        <v>166</v>
      </c>
      <c r="C77" s="17"/>
      <c r="D77" s="17"/>
      <c r="E77" s="17"/>
      <c r="F77" s="47">
        <f>SUBTOTAL(109,F75:F76)</f>
        <v>0</v>
      </c>
      <c r="G77" s="17"/>
      <c r="H77" s="17"/>
      <c r="I77" s="47">
        <f>SUBTOTAL(109,I75:I76)</f>
        <v>0</v>
      </c>
      <c r="J77" s="17"/>
      <c r="K77" s="17"/>
      <c r="L77" s="47">
        <f>SUBTOTAL(109,L75:L76)</f>
        <v>0</v>
      </c>
      <c r="M77" s="17"/>
      <c r="N77" s="17"/>
      <c r="O77" s="47">
        <f>SUBTOTAL(109,O75:O76)</f>
        <v>0</v>
      </c>
      <c r="P77" s="18"/>
      <c r="ZY77" t="s">
        <v>167</v>
      </c>
    </row>
    <row r="78" spans="1:702" x14ac:dyDescent="0.4">
      <c r="A78" s="15"/>
      <c r="B78" s="35"/>
      <c r="C78" s="17"/>
      <c r="D78" s="17"/>
      <c r="E78" s="17"/>
      <c r="F78" s="42"/>
      <c r="G78" s="17"/>
      <c r="H78" s="17"/>
      <c r="I78" s="42"/>
      <c r="J78" s="17"/>
      <c r="K78" s="17"/>
      <c r="L78" s="42"/>
      <c r="M78" s="17"/>
      <c r="N78" s="17"/>
      <c r="O78" s="42"/>
    </row>
    <row r="79" spans="1:702" ht="15.45" x14ac:dyDescent="0.4">
      <c r="A79" s="21" t="s">
        <v>168</v>
      </c>
      <c r="B79" s="39" t="s">
        <v>169</v>
      </c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ZY79" t="s">
        <v>170</v>
      </c>
      <c r="ZZ79" s="11"/>
    </row>
    <row r="80" spans="1:702" x14ac:dyDescent="0.4">
      <c r="A80" s="22" t="s">
        <v>171</v>
      </c>
      <c r="B80" s="40" t="s">
        <v>172</v>
      </c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ZY80" t="s">
        <v>173</v>
      </c>
      <c r="ZZ80" s="11"/>
    </row>
    <row r="81" spans="1:702" x14ac:dyDescent="0.4">
      <c r="A81" s="14" t="s">
        <v>174</v>
      </c>
      <c r="B81" s="34" t="s">
        <v>175</v>
      </c>
      <c r="C81" s="17" t="s">
        <v>176</v>
      </c>
      <c r="D81" s="48">
        <f>N81+H81+K81</f>
        <v>3.38</v>
      </c>
      <c r="E81" s="44"/>
      <c r="F81" s="45">
        <f>O81+I81+L81</f>
        <v>0</v>
      </c>
      <c r="G81" s="17"/>
      <c r="H81" s="48"/>
      <c r="I81" s="45">
        <f>ROUND(H81*E81,2)</f>
        <v>0</v>
      </c>
      <c r="J81" s="17"/>
      <c r="K81" s="48"/>
      <c r="L81" s="45">
        <f>ROUND(K81*E81,2)</f>
        <v>0</v>
      </c>
      <c r="M81" s="17"/>
      <c r="N81" s="48">
        <v>3.38</v>
      </c>
      <c r="O81" s="45">
        <f>ROUND(N81*E81,2)</f>
        <v>0</v>
      </c>
      <c r="ZY81" t="s">
        <v>177</v>
      </c>
      <c r="ZZ81" s="11" t="s">
        <v>178</v>
      </c>
    </row>
    <row r="82" spans="1:702" x14ac:dyDescent="0.4">
      <c r="A82" s="22" t="s">
        <v>179</v>
      </c>
      <c r="B82" s="40" t="s">
        <v>180</v>
      </c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ZY82" t="s">
        <v>181</v>
      </c>
      <c r="ZZ82" s="11"/>
    </row>
    <row r="83" spans="1:702" x14ac:dyDescent="0.4">
      <c r="A83" s="14" t="s">
        <v>182</v>
      </c>
      <c r="B83" s="34" t="s">
        <v>183</v>
      </c>
      <c r="C83" s="17" t="s">
        <v>184</v>
      </c>
      <c r="D83" s="48">
        <f>N83+H83+K83</f>
        <v>16</v>
      </c>
      <c r="E83" s="44"/>
      <c r="F83" s="45">
        <f>O83+I83+L83</f>
        <v>0</v>
      </c>
      <c r="G83" s="17"/>
      <c r="H83" s="48"/>
      <c r="I83" s="45">
        <f>ROUND(H83*E83,2)</f>
        <v>0</v>
      </c>
      <c r="J83" s="17"/>
      <c r="K83" s="48"/>
      <c r="L83" s="45">
        <f>ROUND(K83*E83,2)</f>
        <v>0</v>
      </c>
      <c r="M83" s="17"/>
      <c r="N83" s="48">
        <v>16</v>
      </c>
      <c r="O83" s="45">
        <f>ROUND(N83*E83,2)</f>
        <v>0</v>
      </c>
      <c r="ZY83" t="s">
        <v>185</v>
      </c>
      <c r="ZZ83" s="11" t="s">
        <v>186</v>
      </c>
    </row>
    <row r="84" spans="1:702" x14ac:dyDescent="0.4">
      <c r="A84" s="15"/>
      <c r="B84" s="35"/>
      <c r="C84" s="17"/>
      <c r="D84" s="17"/>
      <c r="E84" s="17"/>
      <c r="F84" s="46"/>
      <c r="G84" s="17"/>
      <c r="H84" s="17"/>
      <c r="I84" s="46"/>
      <c r="J84" s="17"/>
      <c r="K84" s="17"/>
      <c r="L84" s="46"/>
      <c r="M84" s="17"/>
      <c r="N84" s="17"/>
      <c r="O84" s="46"/>
    </row>
    <row r="85" spans="1:702" x14ac:dyDescent="0.4">
      <c r="A85" s="20"/>
      <c r="B85" s="38" t="s">
        <v>187</v>
      </c>
      <c r="C85" s="17"/>
      <c r="D85" s="17"/>
      <c r="E85" s="17"/>
      <c r="F85" s="47">
        <f>SUBTOTAL(109,F80:F84)</f>
        <v>0</v>
      </c>
      <c r="G85" s="17"/>
      <c r="H85" s="17"/>
      <c r="I85" s="47">
        <f>SUBTOTAL(109,I80:I84)</f>
        <v>0</v>
      </c>
      <c r="J85" s="17"/>
      <c r="K85" s="17"/>
      <c r="L85" s="47">
        <f>SUBTOTAL(109,L80:L84)</f>
        <v>0</v>
      </c>
      <c r="M85" s="17"/>
      <c r="N85" s="17"/>
      <c r="O85" s="47">
        <f>SUBTOTAL(109,O80:O84)</f>
        <v>0</v>
      </c>
      <c r="P85" s="18"/>
      <c r="ZY85" t="s">
        <v>188</v>
      </c>
    </row>
    <row r="86" spans="1:702" x14ac:dyDescent="0.4">
      <c r="A86" s="15"/>
      <c r="B86" s="35"/>
      <c r="C86" s="17"/>
      <c r="D86" s="17"/>
      <c r="E86" s="17"/>
      <c r="F86" s="42"/>
      <c r="G86" s="17"/>
      <c r="H86" s="17"/>
      <c r="I86" s="42"/>
      <c r="J86" s="17"/>
      <c r="K86" s="17"/>
      <c r="L86" s="42"/>
      <c r="M86" s="17"/>
      <c r="N86" s="17"/>
      <c r="O86" s="42"/>
    </row>
    <row r="87" spans="1:702" x14ac:dyDescent="0.4">
      <c r="A87" s="23"/>
      <c r="B87" s="41"/>
      <c r="C87" s="17"/>
      <c r="D87" s="17"/>
      <c r="E87" s="17"/>
      <c r="F87" s="46"/>
      <c r="G87" s="17"/>
      <c r="H87" s="17"/>
      <c r="I87" s="46"/>
      <c r="J87" s="17"/>
      <c r="K87" s="17"/>
      <c r="L87" s="46"/>
      <c r="M87" s="17"/>
      <c r="N87" s="17"/>
      <c r="O87" s="46"/>
    </row>
    <row r="88" spans="1:702" ht="15.45" x14ac:dyDescent="0.4">
      <c r="A88" s="19"/>
      <c r="B88" s="37" t="s">
        <v>189</v>
      </c>
      <c r="C88" s="17"/>
      <c r="D88" s="17"/>
      <c r="E88" s="17"/>
      <c r="F88" s="47">
        <f>SUBTOTAL(109,F72:F87)</f>
        <v>0</v>
      </c>
      <c r="G88" s="17"/>
      <c r="H88" s="17"/>
      <c r="I88" s="47">
        <f>SUBTOTAL(109,I72:I87)</f>
        <v>0</v>
      </c>
      <c r="J88" s="17"/>
      <c r="K88" s="17"/>
      <c r="L88" s="47">
        <f>SUBTOTAL(109,L72:L87)</f>
        <v>0</v>
      </c>
      <c r="M88" s="17"/>
      <c r="N88" s="17"/>
      <c r="O88" s="47">
        <f>SUBTOTAL(109,O72:O87)</f>
        <v>0</v>
      </c>
      <c r="P88" s="18"/>
      <c r="ZY88" t="s">
        <v>190</v>
      </c>
    </row>
    <row r="89" spans="1:702" x14ac:dyDescent="0.4">
      <c r="A89" s="8"/>
      <c r="B89" s="29"/>
      <c r="C89" s="17"/>
      <c r="D89" s="17"/>
      <c r="E89" s="17"/>
      <c r="F89" s="42"/>
      <c r="G89" s="17"/>
      <c r="H89" s="17"/>
      <c r="I89" s="42"/>
      <c r="J89" s="17"/>
      <c r="K89" s="17"/>
      <c r="L89" s="42"/>
      <c r="M89" s="17"/>
      <c r="N89" s="17"/>
      <c r="O89" s="42"/>
    </row>
    <row r="90" spans="1:702" ht="15.45" x14ac:dyDescent="0.4">
      <c r="A90" s="9"/>
      <c r="B90" s="30" t="s">
        <v>191</v>
      </c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</row>
    <row r="91" spans="1:702" ht="37.299999999999997" x14ac:dyDescent="0.4">
      <c r="A91" s="10"/>
      <c r="B91" s="31" t="s">
        <v>192</v>
      </c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ZY91" t="s">
        <v>193</v>
      </c>
      <c r="ZZ91" s="11" t="s">
        <v>194</v>
      </c>
    </row>
    <row r="92" spans="1:702" ht="30.9" x14ac:dyDescent="0.4">
      <c r="A92" s="12" t="s">
        <v>195</v>
      </c>
      <c r="B92" s="32" t="s">
        <v>196</v>
      </c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ZY92" t="s">
        <v>197</v>
      </c>
      <c r="ZZ92" s="11"/>
    </row>
    <row r="93" spans="1:702" ht="15.45" x14ac:dyDescent="0.4">
      <c r="A93" s="13" t="s">
        <v>198</v>
      </c>
      <c r="B93" s="33" t="s">
        <v>199</v>
      </c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ZY93" t="s">
        <v>200</v>
      </c>
      <c r="ZZ93" s="11"/>
    </row>
    <row r="94" spans="1:702" ht="23.15" x14ac:dyDescent="0.4">
      <c r="A94" s="14" t="s">
        <v>201</v>
      </c>
      <c r="B94" s="34" t="s">
        <v>202</v>
      </c>
      <c r="C94" s="17" t="s">
        <v>203</v>
      </c>
      <c r="D94" s="48">
        <f>H94+K94+N94</f>
        <v>190.89</v>
      </c>
      <c r="E94" s="44"/>
      <c r="F94" s="45">
        <f>I94+L94+O94</f>
        <v>0</v>
      </c>
      <c r="G94" s="17"/>
      <c r="H94" s="48">
        <v>190.89</v>
      </c>
      <c r="I94" s="45">
        <f>ROUND(H94*E94,2)</f>
        <v>0</v>
      </c>
      <c r="J94" s="17"/>
      <c r="K94" s="48"/>
      <c r="L94" s="45">
        <f>ROUND(K94*E94,2)</f>
        <v>0</v>
      </c>
      <c r="M94" s="17"/>
      <c r="N94" s="48"/>
      <c r="O94" s="45">
        <f>ROUND(N94*E94,2)</f>
        <v>0</v>
      </c>
      <c r="ZY94" t="s">
        <v>204</v>
      </c>
      <c r="ZZ94" s="11" t="s">
        <v>205</v>
      </c>
    </row>
    <row r="95" spans="1:702" x14ac:dyDescent="0.4">
      <c r="A95" s="22" t="s">
        <v>206</v>
      </c>
      <c r="B95" s="40" t="s">
        <v>207</v>
      </c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ZY95" t="s">
        <v>208</v>
      </c>
      <c r="ZZ95" s="11"/>
    </row>
    <row r="96" spans="1:702" x14ac:dyDescent="0.4">
      <c r="A96" s="14" t="s">
        <v>209</v>
      </c>
      <c r="B96" s="34" t="s">
        <v>210</v>
      </c>
      <c r="C96" s="17" t="s">
        <v>211</v>
      </c>
      <c r="D96" s="48">
        <f>H96+K96+N96</f>
        <v>13.5</v>
      </c>
      <c r="E96" s="44"/>
      <c r="F96" s="45">
        <f>I96+L96+O96</f>
        <v>0</v>
      </c>
      <c r="G96" s="17"/>
      <c r="H96" s="48">
        <v>13.5</v>
      </c>
      <c r="I96" s="45">
        <f>ROUND(H96*E96,2)</f>
        <v>0</v>
      </c>
      <c r="J96" s="17"/>
      <c r="K96" s="48"/>
      <c r="L96" s="45">
        <f>ROUND(K96*E96,2)</f>
        <v>0</v>
      </c>
      <c r="M96" s="17"/>
      <c r="N96" s="48"/>
      <c r="O96" s="45">
        <f>ROUND(N96*E96,2)</f>
        <v>0</v>
      </c>
      <c r="ZY96" t="s">
        <v>212</v>
      </c>
      <c r="ZZ96" s="11" t="s">
        <v>213</v>
      </c>
    </row>
    <row r="97" spans="1:702" x14ac:dyDescent="0.4">
      <c r="A97" s="15"/>
      <c r="B97" s="35"/>
      <c r="C97" s="17"/>
      <c r="D97" s="17"/>
      <c r="E97" s="17"/>
      <c r="F97" s="46"/>
      <c r="G97" s="17"/>
      <c r="H97" s="17"/>
      <c r="I97" s="46"/>
      <c r="J97" s="17"/>
      <c r="K97" s="17"/>
      <c r="L97" s="46"/>
      <c r="M97" s="17"/>
      <c r="N97" s="17"/>
      <c r="O97" s="46"/>
    </row>
    <row r="98" spans="1:702" x14ac:dyDescent="0.4">
      <c r="A98" s="20"/>
      <c r="B98" s="38" t="s">
        <v>214</v>
      </c>
      <c r="C98" s="17"/>
      <c r="D98" s="17"/>
      <c r="E98" s="17"/>
      <c r="F98" s="47">
        <f>SUBTOTAL(109,F94:F97)</f>
        <v>0</v>
      </c>
      <c r="G98" s="17"/>
      <c r="H98" s="17"/>
      <c r="I98" s="47">
        <f>SUBTOTAL(109,I94:I97)</f>
        <v>0</v>
      </c>
      <c r="J98" s="17"/>
      <c r="K98" s="17"/>
      <c r="L98" s="47">
        <f>SUBTOTAL(109,L94:L97)</f>
        <v>0</v>
      </c>
      <c r="M98" s="17"/>
      <c r="N98" s="17"/>
      <c r="O98" s="47">
        <f>SUBTOTAL(109,O94:O97)</f>
        <v>0</v>
      </c>
      <c r="P98" s="18"/>
      <c r="ZY98" t="s">
        <v>215</v>
      </c>
    </row>
    <row r="99" spans="1:702" x14ac:dyDescent="0.4">
      <c r="A99" s="15"/>
      <c r="B99" s="35"/>
      <c r="C99" s="17"/>
      <c r="D99" s="17"/>
      <c r="E99" s="17"/>
      <c r="F99" s="42"/>
      <c r="G99" s="17"/>
      <c r="H99" s="17"/>
      <c r="I99" s="42"/>
      <c r="J99" s="17"/>
      <c r="K99" s="17"/>
      <c r="L99" s="42"/>
      <c r="M99" s="17"/>
      <c r="N99" s="17"/>
      <c r="O99" s="42"/>
    </row>
    <row r="100" spans="1:702" ht="15.45" x14ac:dyDescent="0.4">
      <c r="A100" s="21" t="s">
        <v>216</v>
      </c>
      <c r="B100" s="39" t="s">
        <v>217</v>
      </c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ZY100" t="s">
        <v>218</v>
      </c>
      <c r="ZZ100" s="11"/>
    </row>
    <row r="101" spans="1:702" x14ac:dyDescent="0.4">
      <c r="A101" s="14" t="s">
        <v>219</v>
      </c>
      <c r="B101" s="34" t="s">
        <v>220</v>
      </c>
      <c r="C101" s="17" t="s">
        <v>221</v>
      </c>
      <c r="D101" s="48">
        <f>H101+K101+N101</f>
        <v>55.4</v>
      </c>
      <c r="E101" s="44"/>
      <c r="F101" s="45">
        <f>I101+L101+O101</f>
        <v>0</v>
      </c>
      <c r="G101" s="17"/>
      <c r="H101" s="48">
        <v>55.4</v>
      </c>
      <c r="I101" s="45">
        <f>ROUND(H101*E101,2)</f>
        <v>0</v>
      </c>
      <c r="J101" s="17"/>
      <c r="K101" s="48"/>
      <c r="L101" s="45">
        <f>ROUND(K101*E101,2)</f>
        <v>0</v>
      </c>
      <c r="M101" s="17"/>
      <c r="N101" s="48"/>
      <c r="O101" s="45">
        <f>ROUND(N101*E101,2)</f>
        <v>0</v>
      </c>
      <c r="ZY101" t="s">
        <v>222</v>
      </c>
      <c r="ZZ101" s="11" t="s">
        <v>223</v>
      </c>
    </row>
    <row r="102" spans="1:702" x14ac:dyDescent="0.4">
      <c r="A102" s="15"/>
      <c r="B102" s="35"/>
      <c r="C102" s="17"/>
      <c r="D102" s="17"/>
      <c r="E102" s="17"/>
      <c r="F102" s="46"/>
      <c r="G102" s="17"/>
      <c r="H102" s="17"/>
      <c r="I102" s="46"/>
      <c r="J102" s="17"/>
      <c r="K102" s="17"/>
      <c r="L102" s="46"/>
      <c r="M102" s="17"/>
      <c r="N102" s="17"/>
      <c r="O102" s="46"/>
    </row>
    <row r="103" spans="1:702" x14ac:dyDescent="0.4">
      <c r="A103" s="20"/>
      <c r="B103" s="38" t="s">
        <v>224</v>
      </c>
      <c r="C103" s="17"/>
      <c r="D103" s="17"/>
      <c r="E103" s="17"/>
      <c r="F103" s="47">
        <f>SUBTOTAL(109,F101:F102)</f>
        <v>0</v>
      </c>
      <c r="G103" s="17"/>
      <c r="H103" s="17"/>
      <c r="I103" s="47">
        <f>SUBTOTAL(109,I101:I102)</f>
        <v>0</v>
      </c>
      <c r="J103" s="17"/>
      <c r="K103" s="17"/>
      <c r="L103" s="47">
        <f>SUBTOTAL(109,L101:L102)</f>
        <v>0</v>
      </c>
      <c r="M103" s="17"/>
      <c r="N103" s="17"/>
      <c r="O103" s="47">
        <f>SUBTOTAL(109,O101:O102)</f>
        <v>0</v>
      </c>
      <c r="P103" s="18"/>
      <c r="ZY103" t="s">
        <v>225</v>
      </c>
    </row>
    <row r="104" spans="1:702" x14ac:dyDescent="0.4">
      <c r="A104" s="15"/>
      <c r="B104" s="35"/>
      <c r="C104" s="17"/>
      <c r="D104" s="17"/>
      <c r="E104" s="17"/>
      <c r="F104" s="42"/>
      <c r="G104" s="17"/>
      <c r="H104" s="17"/>
      <c r="I104" s="42"/>
      <c r="J104" s="17"/>
      <c r="K104" s="17"/>
      <c r="L104" s="42"/>
      <c r="M104" s="17"/>
      <c r="N104" s="17"/>
      <c r="O104" s="42"/>
    </row>
    <row r="105" spans="1:702" ht="15.45" x14ac:dyDescent="0.4">
      <c r="A105" s="21" t="s">
        <v>226</v>
      </c>
      <c r="B105" s="39" t="s">
        <v>227</v>
      </c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ZY105" t="s">
        <v>228</v>
      </c>
      <c r="ZZ105" s="11"/>
    </row>
    <row r="106" spans="1:702" x14ac:dyDescent="0.4">
      <c r="A106" s="22" t="s">
        <v>229</v>
      </c>
      <c r="B106" s="40" t="s">
        <v>230</v>
      </c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ZY106" t="s">
        <v>231</v>
      </c>
      <c r="ZZ106" s="11"/>
    </row>
    <row r="107" spans="1:702" x14ac:dyDescent="0.4">
      <c r="A107" s="14" t="s">
        <v>232</v>
      </c>
      <c r="B107" s="34" t="s">
        <v>233</v>
      </c>
      <c r="C107" s="17" t="s">
        <v>234</v>
      </c>
      <c r="D107" s="48">
        <f>H107+K107+N107</f>
        <v>3.29</v>
      </c>
      <c r="E107" s="44"/>
      <c r="F107" s="45">
        <f>I107+L107+O107</f>
        <v>0</v>
      </c>
      <c r="G107" s="17"/>
      <c r="H107" s="48">
        <v>3.29</v>
      </c>
      <c r="I107" s="45">
        <f>ROUND(H107*E107,2)</f>
        <v>0</v>
      </c>
      <c r="J107" s="17"/>
      <c r="K107" s="48"/>
      <c r="L107" s="45">
        <f>ROUND(K107*E107,2)</f>
        <v>0</v>
      </c>
      <c r="M107" s="17"/>
      <c r="N107" s="48"/>
      <c r="O107" s="45">
        <f>ROUND(N107*E107,2)</f>
        <v>0</v>
      </c>
      <c r="ZY107" t="s">
        <v>235</v>
      </c>
      <c r="ZZ107" s="11" t="s">
        <v>236</v>
      </c>
    </row>
    <row r="108" spans="1:702" x14ac:dyDescent="0.4">
      <c r="A108" s="22" t="s">
        <v>237</v>
      </c>
      <c r="B108" s="40" t="s">
        <v>238</v>
      </c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ZY108" t="s">
        <v>239</v>
      </c>
      <c r="ZZ108" s="11"/>
    </row>
    <row r="109" spans="1:702" ht="23.15" x14ac:dyDescent="0.4">
      <c r="A109" s="14" t="s">
        <v>240</v>
      </c>
      <c r="B109" s="34" t="s">
        <v>241</v>
      </c>
      <c r="C109" s="17" t="s">
        <v>242</v>
      </c>
      <c r="D109" s="48">
        <f>H109+K109+N109</f>
        <v>5.72</v>
      </c>
      <c r="E109" s="44"/>
      <c r="F109" s="45">
        <f>I109+L109+O109</f>
        <v>0</v>
      </c>
      <c r="G109" s="17"/>
      <c r="H109" s="48">
        <v>5.72</v>
      </c>
      <c r="I109" s="45">
        <f>ROUND(H109*E109,2)</f>
        <v>0</v>
      </c>
      <c r="J109" s="17"/>
      <c r="K109" s="48"/>
      <c r="L109" s="45">
        <f>ROUND(K109*E109,2)</f>
        <v>0</v>
      </c>
      <c r="M109" s="17"/>
      <c r="N109" s="48"/>
      <c r="O109" s="45">
        <f>ROUND(N109*E109,2)</f>
        <v>0</v>
      </c>
      <c r="ZY109" t="s">
        <v>243</v>
      </c>
      <c r="ZZ109" s="11" t="s">
        <v>244</v>
      </c>
    </row>
    <row r="110" spans="1:702" x14ac:dyDescent="0.4">
      <c r="A110" s="22" t="s">
        <v>245</v>
      </c>
      <c r="B110" s="40" t="s">
        <v>246</v>
      </c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ZY110" t="s">
        <v>247</v>
      </c>
      <c r="ZZ110" s="11"/>
    </row>
    <row r="111" spans="1:702" x14ac:dyDescent="0.4">
      <c r="A111" s="14" t="s">
        <v>248</v>
      </c>
      <c r="B111" s="34" t="s">
        <v>249</v>
      </c>
      <c r="C111" s="17" t="s">
        <v>250</v>
      </c>
      <c r="D111" s="48">
        <f>H111+K111+N111</f>
        <v>1</v>
      </c>
      <c r="E111" s="44"/>
      <c r="F111" s="45">
        <f>I111+L111+O111</f>
        <v>0</v>
      </c>
      <c r="G111" s="17"/>
      <c r="H111" s="48">
        <v>1</v>
      </c>
      <c r="I111" s="45">
        <f>ROUND(H111*E111,2)</f>
        <v>0</v>
      </c>
      <c r="J111" s="17"/>
      <c r="K111" s="48"/>
      <c r="L111" s="45">
        <f>ROUND(K111*E111,2)</f>
        <v>0</v>
      </c>
      <c r="M111" s="17"/>
      <c r="N111" s="48"/>
      <c r="O111" s="45">
        <f>ROUND(N111*E111,2)</f>
        <v>0</v>
      </c>
      <c r="ZY111" t="s">
        <v>251</v>
      </c>
      <c r="ZZ111" s="11" t="s">
        <v>252</v>
      </c>
    </row>
    <row r="112" spans="1:702" x14ac:dyDescent="0.4">
      <c r="A112" s="15"/>
      <c r="B112" s="35"/>
      <c r="C112" s="17"/>
      <c r="D112" s="17"/>
      <c r="E112" s="17"/>
      <c r="F112" s="46"/>
      <c r="G112" s="17"/>
      <c r="H112" s="17"/>
      <c r="I112" s="46"/>
      <c r="J112" s="17"/>
      <c r="K112" s="17"/>
      <c r="L112" s="46"/>
      <c r="M112" s="17"/>
      <c r="N112" s="17"/>
      <c r="O112" s="46"/>
    </row>
    <row r="113" spans="1:702" x14ac:dyDescent="0.4">
      <c r="A113" s="20"/>
      <c r="B113" s="38" t="s">
        <v>253</v>
      </c>
      <c r="C113" s="17"/>
      <c r="D113" s="17"/>
      <c r="E113" s="17"/>
      <c r="F113" s="47">
        <f>SUBTOTAL(109,F106:F112)</f>
        <v>0</v>
      </c>
      <c r="G113" s="17"/>
      <c r="H113" s="17"/>
      <c r="I113" s="47">
        <f>SUBTOTAL(109,I106:I112)</f>
        <v>0</v>
      </c>
      <c r="J113" s="17"/>
      <c r="K113" s="17"/>
      <c r="L113" s="47">
        <f>SUBTOTAL(109,L106:L112)</f>
        <v>0</v>
      </c>
      <c r="M113" s="17"/>
      <c r="N113" s="17"/>
      <c r="O113" s="47">
        <f>SUBTOTAL(109,O106:O112)</f>
        <v>0</v>
      </c>
      <c r="P113" s="18"/>
      <c r="ZY113" t="s">
        <v>254</v>
      </c>
    </row>
    <row r="114" spans="1:702" x14ac:dyDescent="0.4">
      <c r="A114" s="15"/>
      <c r="B114" s="35"/>
      <c r="C114" s="17"/>
      <c r="D114" s="17"/>
      <c r="E114" s="17"/>
      <c r="F114" s="42"/>
      <c r="G114" s="17"/>
      <c r="H114" s="17"/>
      <c r="I114" s="42"/>
      <c r="J114" s="17"/>
      <c r="K114" s="17"/>
      <c r="L114" s="42"/>
      <c r="M114" s="17"/>
      <c r="N114" s="17"/>
      <c r="O114" s="42"/>
    </row>
    <row r="115" spans="1:702" ht="15.45" x14ac:dyDescent="0.4">
      <c r="A115" s="21" t="s">
        <v>255</v>
      </c>
      <c r="B115" s="39" t="s">
        <v>256</v>
      </c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ZY115" t="s">
        <v>257</v>
      </c>
      <c r="ZZ115" s="11"/>
    </row>
    <row r="116" spans="1:702" x14ac:dyDescent="0.4">
      <c r="A116" s="22" t="s">
        <v>258</v>
      </c>
      <c r="B116" s="40" t="s">
        <v>259</v>
      </c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ZY116" t="s">
        <v>260</v>
      </c>
      <c r="ZZ116" s="11"/>
    </row>
    <row r="117" spans="1:702" x14ac:dyDescent="0.4">
      <c r="A117" s="14" t="s">
        <v>261</v>
      </c>
      <c r="B117" s="34" t="s">
        <v>262</v>
      </c>
      <c r="C117" s="17" t="s">
        <v>263</v>
      </c>
      <c r="D117" s="48">
        <f>H117+K117+N117</f>
        <v>40</v>
      </c>
      <c r="E117" s="44"/>
      <c r="F117" s="45">
        <f>I117+L117+O117</f>
        <v>0</v>
      </c>
      <c r="G117" s="17"/>
      <c r="H117" s="48">
        <v>40</v>
      </c>
      <c r="I117" s="45">
        <f>ROUND(H117*E117,2)</f>
        <v>0</v>
      </c>
      <c r="J117" s="17"/>
      <c r="K117" s="48"/>
      <c r="L117" s="45">
        <f>ROUND(K117*E117,2)</f>
        <v>0</v>
      </c>
      <c r="M117" s="17"/>
      <c r="N117" s="48"/>
      <c r="O117" s="45">
        <f>ROUND(N117*E117,2)</f>
        <v>0</v>
      </c>
      <c r="ZY117" t="s">
        <v>264</v>
      </c>
      <c r="ZZ117" s="11" t="s">
        <v>265</v>
      </c>
    </row>
    <row r="118" spans="1:702" x14ac:dyDescent="0.4">
      <c r="A118" s="15"/>
      <c r="B118" s="35"/>
      <c r="C118" s="17"/>
      <c r="D118" s="17"/>
      <c r="E118" s="17"/>
      <c r="F118" s="46"/>
      <c r="G118" s="17"/>
      <c r="H118" s="17"/>
      <c r="I118" s="46"/>
      <c r="J118" s="17"/>
      <c r="K118" s="17"/>
      <c r="L118" s="46"/>
      <c r="M118" s="17"/>
      <c r="N118" s="17"/>
      <c r="O118" s="46"/>
    </row>
    <row r="119" spans="1:702" x14ac:dyDescent="0.4">
      <c r="A119" s="20"/>
      <c r="B119" s="38" t="s">
        <v>266</v>
      </c>
      <c r="C119" s="17"/>
      <c r="D119" s="17"/>
      <c r="E119" s="17"/>
      <c r="F119" s="47">
        <f>SUBTOTAL(109,F116:F118)</f>
        <v>0</v>
      </c>
      <c r="G119" s="17"/>
      <c r="H119" s="17"/>
      <c r="I119" s="47">
        <f>SUBTOTAL(109,I116:I118)</f>
        <v>0</v>
      </c>
      <c r="J119" s="17"/>
      <c r="K119" s="17"/>
      <c r="L119" s="47">
        <f>SUBTOTAL(109,L116:L118)</f>
        <v>0</v>
      </c>
      <c r="M119" s="17"/>
      <c r="N119" s="17"/>
      <c r="O119" s="47">
        <f>SUBTOTAL(109,O116:O118)</f>
        <v>0</v>
      </c>
      <c r="P119" s="18"/>
      <c r="ZY119" t="s">
        <v>267</v>
      </c>
    </row>
    <row r="120" spans="1:702" x14ac:dyDescent="0.4">
      <c r="A120" s="15"/>
      <c r="B120" s="35"/>
      <c r="C120" s="17"/>
      <c r="D120" s="17"/>
      <c r="E120" s="17"/>
      <c r="F120" s="42"/>
      <c r="G120" s="17"/>
      <c r="H120" s="17"/>
      <c r="I120" s="42"/>
      <c r="J120" s="17"/>
      <c r="K120" s="17"/>
      <c r="L120" s="42"/>
      <c r="M120" s="17"/>
      <c r="N120" s="17"/>
      <c r="O120" s="42"/>
    </row>
    <row r="121" spans="1:702" x14ac:dyDescent="0.4">
      <c r="A121" s="23"/>
      <c r="B121" s="41"/>
      <c r="C121" s="17"/>
      <c r="D121" s="17"/>
      <c r="E121" s="17"/>
      <c r="F121" s="46"/>
      <c r="G121" s="17"/>
      <c r="H121" s="17"/>
      <c r="I121" s="46"/>
      <c r="J121" s="17"/>
      <c r="K121" s="17"/>
      <c r="L121" s="46"/>
      <c r="M121" s="17"/>
      <c r="N121" s="17"/>
      <c r="O121" s="46"/>
    </row>
    <row r="122" spans="1:702" ht="15.45" x14ac:dyDescent="0.4">
      <c r="A122" s="19"/>
      <c r="B122" s="37" t="s">
        <v>268</v>
      </c>
      <c r="C122" s="17"/>
      <c r="D122" s="17"/>
      <c r="E122" s="17"/>
      <c r="F122" s="47">
        <f>SUBTOTAL(109,F91:F121)</f>
        <v>0</v>
      </c>
      <c r="G122" s="17"/>
      <c r="H122" s="17"/>
      <c r="I122" s="47">
        <f>SUBTOTAL(109,I91:I121)</f>
        <v>0</v>
      </c>
      <c r="J122" s="17"/>
      <c r="K122" s="17"/>
      <c r="L122" s="47">
        <f>SUBTOTAL(109,L91:L121)</f>
        <v>0</v>
      </c>
      <c r="M122" s="17"/>
      <c r="N122" s="17"/>
      <c r="O122" s="47">
        <f>SUBTOTAL(109,O91:O121)</f>
        <v>0</v>
      </c>
      <c r="P122" s="18"/>
      <c r="ZY122" t="s">
        <v>269</v>
      </c>
    </row>
    <row r="123" spans="1:702" x14ac:dyDescent="0.4">
      <c r="A123" s="8"/>
      <c r="B123" s="29"/>
      <c r="C123" s="17"/>
      <c r="D123" s="17"/>
      <c r="E123" s="17"/>
      <c r="F123" s="42"/>
      <c r="G123" s="17"/>
      <c r="H123" s="17"/>
      <c r="I123" s="42"/>
      <c r="J123" s="17"/>
      <c r="K123" s="17"/>
      <c r="L123" s="42"/>
      <c r="M123" s="17"/>
      <c r="N123" s="17"/>
      <c r="O123" s="42"/>
    </row>
    <row r="124" spans="1:702" ht="15.45" x14ac:dyDescent="0.4">
      <c r="A124" s="9"/>
      <c r="B124" s="30" t="s">
        <v>270</v>
      </c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</row>
    <row r="125" spans="1:702" ht="37.299999999999997" x14ac:dyDescent="0.4">
      <c r="A125" s="10"/>
      <c r="B125" s="31" t="s">
        <v>271</v>
      </c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ZY125" t="s">
        <v>272</v>
      </c>
      <c r="ZZ125" s="11" t="s">
        <v>273</v>
      </c>
    </row>
    <row r="126" spans="1:702" ht="30.9" x14ac:dyDescent="0.4">
      <c r="A126" s="12" t="s">
        <v>274</v>
      </c>
      <c r="B126" s="32" t="s">
        <v>275</v>
      </c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ZY126" t="s">
        <v>276</v>
      </c>
      <c r="ZZ126" s="11"/>
    </row>
    <row r="127" spans="1:702" ht="15.45" x14ac:dyDescent="0.4">
      <c r="A127" s="13" t="s">
        <v>277</v>
      </c>
      <c r="B127" s="33" t="s">
        <v>278</v>
      </c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ZY127" t="s">
        <v>279</v>
      </c>
      <c r="ZZ127" s="11"/>
    </row>
    <row r="128" spans="1:702" ht="23.15" x14ac:dyDescent="0.4">
      <c r="A128" s="14" t="s">
        <v>280</v>
      </c>
      <c r="B128" s="34" t="s">
        <v>281</v>
      </c>
      <c r="C128" s="17" t="s">
        <v>282</v>
      </c>
      <c r="D128" s="48">
        <f>H128+K128+N128</f>
        <v>111.25</v>
      </c>
      <c r="E128" s="44"/>
      <c r="F128" s="45">
        <f>I128+L128+O128</f>
        <v>0</v>
      </c>
      <c r="G128" s="17"/>
      <c r="H128" s="48">
        <v>111.25</v>
      </c>
      <c r="I128" s="45">
        <f>ROUND(H128*E128,2)</f>
        <v>0</v>
      </c>
      <c r="J128" s="17"/>
      <c r="K128" s="48"/>
      <c r="L128" s="45">
        <f>ROUND(K128*E128,2)</f>
        <v>0</v>
      </c>
      <c r="M128" s="17"/>
      <c r="N128" s="48"/>
      <c r="O128" s="45">
        <f>ROUND(N128*E128,2)</f>
        <v>0</v>
      </c>
      <c r="ZY128" t="s">
        <v>283</v>
      </c>
      <c r="ZZ128" s="11" t="s">
        <v>284</v>
      </c>
    </row>
    <row r="129" spans="1:702" x14ac:dyDescent="0.4">
      <c r="A129" s="15"/>
      <c r="B129" s="35"/>
      <c r="C129" s="17"/>
      <c r="D129" s="17"/>
      <c r="E129" s="17"/>
      <c r="F129" s="46"/>
      <c r="G129" s="17"/>
      <c r="H129" s="17"/>
      <c r="I129" s="46"/>
      <c r="J129" s="17"/>
      <c r="K129" s="17"/>
      <c r="L129" s="46"/>
      <c r="M129" s="17"/>
      <c r="N129" s="17"/>
      <c r="O129" s="46"/>
    </row>
    <row r="130" spans="1:702" x14ac:dyDescent="0.4">
      <c r="A130" s="20"/>
      <c r="B130" s="38" t="s">
        <v>285</v>
      </c>
      <c r="C130" s="17"/>
      <c r="D130" s="17"/>
      <c r="E130" s="17"/>
      <c r="F130" s="47">
        <f>SUBTOTAL(109,F128:F129)</f>
        <v>0</v>
      </c>
      <c r="G130" s="17"/>
      <c r="H130" s="17"/>
      <c r="I130" s="47">
        <f>SUBTOTAL(109,I128:I129)</f>
        <v>0</v>
      </c>
      <c r="J130" s="17"/>
      <c r="K130" s="17"/>
      <c r="L130" s="47">
        <f>SUBTOTAL(109,L128:L129)</f>
        <v>0</v>
      </c>
      <c r="M130" s="17"/>
      <c r="N130" s="17"/>
      <c r="O130" s="47">
        <f>SUBTOTAL(109,O128:O129)</f>
        <v>0</v>
      </c>
      <c r="P130" s="18"/>
      <c r="ZY130" t="s">
        <v>286</v>
      </c>
    </row>
    <row r="131" spans="1:702" x14ac:dyDescent="0.4">
      <c r="A131" s="15"/>
      <c r="B131" s="35"/>
      <c r="C131" s="17"/>
      <c r="D131" s="17"/>
      <c r="E131" s="17"/>
      <c r="F131" s="42"/>
      <c r="G131" s="17"/>
      <c r="H131" s="17"/>
      <c r="I131" s="42"/>
      <c r="J131" s="17"/>
      <c r="K131" s="17"/>
      <c r="L131" s="42"/>
      <c r="M131" s="17"/>
      <c r="N131" s="17"/>
      <c r="O131" s="42"/>
    </row>
    <row r="132" spans="1:702" ht="15.45" x14ac:dyDescent="0.4">
      <c r="A132" s="21" t="s">
        <v>287</v>
      </c>
      <c r="B132" s="39" t="s">
        <v>288</v>
      </c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ZY132" t="s">
        <v>289</v>
      </c>
      <c r="ZZ132" s="11"/>
    </row>
    <row r="133" spans="1:702" x14ac:dyDescent="0.4">
      <c r="A133" s="22" t="s">
        <v>290</v>
      </c>
      <c r="B133" s="40" t="s">
        <v>291</v>
      </c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ZY133" t="s">
        <v>292</v>
      </c>
      <c r="ZZ133" s="11"/>
    </row>
    <row r="134" spans="1:702" x14ac:dyDescent="0.4">
      <c r="A134" s="14" t="s">
        <v>293</v>
      </c>
      <c r="B134" s="34" t="s">
        <v>294</v>
      </c>
      <c r="C134" s="17" t="s">
        <v>295</v>
      </c>
      <c r="D134" s="48">
        <f>H134+K134+N134</f>
        <v>22.88</v>
      </c>
      <c r="E134" s="44"/>
      <c r="F134" s="45">
        <f>I134+L134+O134</f>
        <v>0</v>
      </c>
      <c r="G134" s="17"/>
      <c r="H134" s="48">
        <v>22.88</v>
      </c>
      <c r="I134" s="45">
        <f>ROUND(H134*E134,2)</f>
        <v>0</v>
      </c>
      <c r="J134" s="17"/>
      <c r="K134" s="48"/>
      <c r="L134" s="45">
        <f>ROUND(K134*E134,2)</f>
        <v>0</v>
      </c>
      <c r="M134" s="17"/>
      <c r="N134" s="48"/>
      <c r="O134" s="45">
        <f>ROUND(N134*E134,2)</f>
        <v>0</v>
      </c>
      <c r="ZY134" t="s">
        <v>296</v>
      </c>
      <c r="ZZ134" s="11" t="s">
        <v>297</v>
      </c>
    </row>
    <row r="135" spans="1:702" x14ac:dyDescent="0.4">
      <c r="A135" s="22" t="s">
        <v>298</v>
      </c>
      <c r="B135" s="40" t="s">
        <v>299</v>
      </c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ZY135" t="s">
        <v>300</v>
      </c>
      <c r="ZZ135" s="11"/>
    </row>
    <row r="136" spans="1:702" x14ac:dyDescent="0.4">
      <c r="A136" s="14" t="s">
        <v>301</v>
      </c>
      <c r="B136" s="34" t="s">
        <v>302</v>
      </c>
      <c r="C136" s="17" t="s">
        <v>303</v>
      </c>
      <c r="D136" s="48">
        <f>H136+K136+N136</f>
        <v>10</v>
      </c>
      <c r="E136" s="44"/>
      <c r="F136" s="45">
        <f>I136+L136+O136</f>
        <v>0</v>
      </c>
      <c r="G136" s="17"/>
      <c r="H136" s="48">
        <v>10</v>
      </c>
      <c r="I136" s="45">
        <f>ROUND(H136*E136,2)</f>
        <v>0</v>
      </c>
      <c r="J136" s="17"/>
      <c r="K136" s="48"/>
      <c r="L136" s="45">
        <f>ROUND(K136*E136,2)</f>
        <v>0</v>
      </c>
      <c r="M136" s="17"/>
      <c r="N136" s="48"/>
      <c r="O136" s="45">
        <f>ROUND(N136*E136,2)</f>
        <v>0</v>
      </c>
      <c r="ZY136" t="s">
        <v>304</v>
      </c>
      <c r="ZZ136" s="11" t="s">
        <v>305</v>
      </c>
    </row>
    <row r="137" spans="1:702" x14ac:dyDescent="0.4">
      <c r="A137" s="22" t="s">
        <v>306</v>
      </c>
      <c r="B137" s="40" t="s">
        <v>307</v>
      </c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ZY137" t="s">
        <v>308</v>
      </c>
      <c r="ZZ137" s="11"/>
    </row>
    <row r="138" spans="1:702" x14ac:dyDescent="0.4">
      <c r="A138" s="14" t="s">
        <v>309</v>
      </c>
      <c r="B138" s="34" t="s">
        <v>310</v>
      </c>
      <c r="C138" s="17" t="s">
        <v>311</v>
      </c>
      <c r="D138" s="48">
        <f>H138+K138+N138</f>
        <v>1</v>
      </c>
      <c r="E138" s="44"/>
      <c r="F138" s="45">
        <f>I138+L138+O138</f>
        <v>0</v>
      </c>
      <c r="G138" s="17"/>
      <c r="H138" s="48">
        <v>1</v>
      </c>
      <c r="I138" s="45">
        <f>ROUND(H138*E138,2)</f>
        <v>0</v>
      </c>
      <c r="J138" s="17"/>
      <c r="K138" s="48"/>
      <c r="L138" s="45">
        <f>ROUND(K138*E138,2)</f>
        <v>0</v>
      </c>
      <c r="M138" s="17"/>
      <c r="N138" s="48"/>
      <c r="O138" s="45">
        <f>ROUND(N138*E138,2)</f>
        <v>0</v>
      </c>
      <c r="ZY138" t="s">
        <v>312</v>
      </c>
      <c r="ZZ138" s="11" t="s">
        <v>313</v>
      </c>
    </row>
    <row r="139" spans="1:702" x14ac:dyDescent="0.4">
      <c r="A139" s="15"/>
      <c r="B139" s="35"/>
      <c r="C139" s="17"/>
      <c r="D139" s="17"/>
      <c r="E139" s="17"/>
      <c r="F139" s="46"/>
      <c r="G139" s="17"/>
      <c r="H139" s="17"/>
      <c r="I139" s="46"/>
      <c r="J139" s="17"/>
      <c r="K139" s="17"/>
      <c r="L139" s="46"/>
      <c r="M139" s="17"/>
      <c r="N139" s="17"/>
      <c r="O139" s="46"/>
    </row>
    <row r="140" spans="1:702" x14ac:dyDescent="0.4">
      <c r="A140" s="20"/>
      <c r="B140" s="38" t="s">
        <v>314</v>
      </c>
      <c r="C140" s="17"/>
      <c r="D140" s="17"/>
      <c r="E140" s="17"/>
      <c r="F140" s="47">
        <f>SUBTOTAL(109,F133:F139)</f>
        <v>0</v>
      </c>
      <c r="G140" s="17"/>
      <c r="H140" s="17"/>
      <c r="I140" s="47">
        <f>SUBTOTAL(109,I133:I139)</f>
        <v>0</v>
      </c>
      <c r="J140" s="17"/>
      <c r="K140" s="17"/>
      <c r="L140" s="47">
        <f>SUBTOTAL(109,L133:L139)</f>
        <v>0</v>
      </c>
      <c r="M140" s="17"/>
      <c r="N140" s="17"/>
      <c r="O140" s="47">
        <f>SUBTOTAL(109,O133:O139)</f>
        <v>0</v>
      </c>
      <c r="P140" s="18"/>
      <c r="ZY140" t="s">
        <v>315</v>
      </c>
    </row>
    <row r="141" spans="1:702" x14ac:dyDescent="0.4">
      <c r="A141" s="15"/>
      <c r="B141" s="35"/>
      <c r="C141" s="17"/>
      <c r="D141" s="17"/>
      <c r="E141" s="17"/>
      <c r="F141" s="42"/>
      <c r="G141" s="17"/>
      <c r="H141" s="17"/>
      <c r="I141" s="42"/>
      <c r="J141" s="17"/>
      <c r="K141" s="17"/>
      <c r="L141" s="42"/>
      <c r="M141" s="17"/>
      <c r="N141" s="17"/>
      <c r="O141" s="42"/>
    </row>
    <row r="142" spans="1:702" ht="15.45" x14ac:dyDescent="0.4">
      <c r="A142" s="21" t="s">
        <v>316</v>
      </c>
      <c r="B142" s="39" t="s">
        <v>317</v>
      </c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ZY142" t="s">
        <v>318</v>
      </c>
      <c r="ZZ142" s="11"/>
    </row>
    <row r="143" spans="1:702" x14ac:dyDescent="0.4">
      <c r="A143" s="22" t="s">
        <v>319</v>
      </c>
      <c r="B143" s="40" t="s">
        <v>320</v>
      </c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ZY143" t="s">
        <v>321</v>
      </c>
      <c r="ZZ143" s="11"/>
    </row>
    <row r="144" spans="1:702" x14ac:dyDescent="0.4">
      <c r="A144" s="14" t="s">
        <v>322</v>
      </c>
      <c r="B144" s="34" t="s">
        <v>323</v>
      </c>
      <c r="C144" s="17" t="s">
        <v>324</v>
      </c>
      <c r="D144" s="48">
        <f>H144+K144+N144</f>
        <v>47.06</v>
      </c>
      <c r="E144" s="44"/>
      <c r="F144" s="45">
        <f>I144+L144+O144</f>
        <v>0</v>
      </c>
      <c r="G144" s="17"/>
      <c r="H144" s="48">
        <v>47.06</v>
      </c>
      <c r="I144" s="45">
        <f>ROUND(H144*E144,2)</f>
        <v>0</v>
      </c>
      <c r="J144" s="17"/>
      <c r="K144" s="48"/>
      <c r="L144" s="45">
        <f>ROUND(K144*E144,2)</f>
        <v>0</v>
      </c>
      <c r="M144" s="17"/>
      <c r="N144" s="48"/>
      <c r="O144" s="45">
        <f>ROUND(N144*E144,2)</f>
        <v>0</v>
      </c>
      <c r="ZY144" t="s">
        <v>325</v>
      </c>
      <c r="ZZ144" s="11" t="s">
        <v>326</v>
      </c>
    </row>
    <row r="145" spans="1:701" x14ac:dyDescent="0.4">
      <c r="A145" s="15"/>
      <c r="B145" s="35"/>
      <c r="C145" s="17"/>
      <c r="D145" s="17"/>
      <c r="E145" s="17"/>
      <c r="F145" s="46"/>
      <c r="G145" s="17"/>
      <c r="H145" s="17"/>
      <c r="I145" s="46"/>
      <c r="J145" s="17"/>
      <c r="K145" s="17"/>
      <c r="L145" s="46"/>
      <c r="M145" s="17"/>
      <c r="N145" s="17"/>
      <c r="O145" s="46"/>
    </row>
    <row r="146" spans="1:701" x14ac:dyDescent="0.4">
      <c r="A146" s="20"/>
      <c r="B146" s="38" t="s">
        <v>327</v>
      </c>
      <c r="C146" s="17"/>
      <c r="D146" s="17"/>
      <c r="E146" s="17"/>
      <c r="F146" s="47">
        <f>SUBTOTAL(109,F143:F145)</f>
        <v>0</v>
      </c>
      <c r="G146" s="17"/>
      <c r="H146" s="17"/>
      <c r="I146" s="47">
        <f>SUBTOTAL(109,I143:I145)</f>
        <v>0</v>
      </c>
      <c r="J146" s="17"/>
      <c r="K146" s="17"/>
      <c r="L146" s="47">
        <f>SUBTOTAL(109,L143:L145)</f>
        <v>0</v>
      </c>
      <c r="M146" s="17"/>
      <c r="N146" s="17"/>
      <c r="O146" s="47">
        <f>SUBTOTAL(109,O143:O145)</f>
        <v>0</v>
      </c>
      <c r="P146" s="18"/>
      <c r="ZY146" t="s">
        <v>328</v>
      </c>
    </row>
    <row r="147" spans="1:701" x14ac:dyDescent="0.4">
      <c r="A147" s="15"/>
      <c r="B147" s="35"/>
      <c r="C147" s="17"/>
      <c r="D147" s="17"/>
      <c r="E147" s="17"/>
      <c r="F147" s="42"/>
      <c r="G147" s="17"/>
      <c r="H147" s="17"/>
      <c r="I147" s="42"/>
      <c r="J147" s="17"/>
      <c r="K147" s="17"/>
      <c r="L147" s="42"/>
      <c r="M147" s="17"/>
      <c r="N147" s="17"/>
      <c r="O147" s="42"/>
    </row>
    <row r="148" spans="1:701" x14ac:dyDescent="0.4">
      <c r="A148" s="23"/>
      <c r="B148" s="41"/>
      <c r="C148" s="17"/>
      <c r="D148" s="17"/>
      <c r="E148" s="17"/>
      <c r="F148" s="46"/>
      <c r="G148" s="17"/>
      <c r="H148" s="17"/>
      <c r="I148" s="46"/>
      <c r="J148" s="17"/>
      <c r="K148" s="17"/>
      <c r="L148" s="46"/>
      <c r="M148" s="17"/>
      <c r="N148" s="17"/>
      <c r="O148" s="46"/>
    </row>
    <row r="149" spans="1:701" ht="15.45" x14ac:dyDescent="0.4">
      <c r="A149" s="19"/>
      <c r="B149" s="37" t="s">
        <v>329</v>
      </c>
      <c r="C149" s="17"/>
      <c r="D149" s="17"/>
      <c r="E149" s="17"/>
      <c r="F149" s="47">
        <f>SUBTOTAL(109,F125:F148)</f>
        <v>0</v>
      </c>
      <c r="G149" s="17"/>
      <c r="H149" s="17"/>
      <c r="I149" s="47">
        <f>SUBTOTAL(109,I125:I148)</f>
        <v>0</v>
      </c>
      <c r="J149" s="17"/>
      <c r="K149" s="17"/>
      <c r="L149" s="47">
        <f>SUBTOTAL(109,L125:L148)</f>
        <v>0</v>
      </c>
      <c r="M149" s="17"/>
      <c r="N149" s="17"/>
      <c r="O149" s="47">
        <f>SUBTOTAL(109,O125:O148)</f>
        <v>0</v>
      </c>
      <c r="P149" s="18"/>
      <c r="ZY149" t="s">
        <v>330</v>
      </c>
    </row>
    <row r="150" spans="1:701" x14ac:dyDescent="0.4">
      <c r="A150" s="24"/>
      <c r="B150" s="25"/>
      <c r="C150" s="17"/>
      <c r="D150" s="17"/>
      <c r="E150" s="17"/>
      <c r="F150" s="42"/>
      <c r="G150" s="17"/>
      <c r="H150" s="17"/>
      <c r="I150" s="42"/>
      <c r="J150" s="17"/>
      <c r="K150" s="17"/>
      <c r="L150" s="42"/>
      <c r="M150" s="17"/>
      <c r="N150" s="17"/>
      <c r="O150" s="42"/>
    </row>
    <row r="151" spans="1:701" x14ac:dyDescent="0.4">
      <c r="A151" s="23"/>
      <c r="B151" s="41"/>
      <c r="C151" s="46"/>
      <c r="D151" s="46"/>
      <c r="E151" s="46"/>
      <c r="F151" s="46"/>
      <c r="G151" s="17"/>
      <c r="H151" s="46"/>
      <c r="I151" s="46"/>
      <c r="J151" s="17"/>
      <c r="K151" s="46"/>
      <c r="L151" s="46"/>
      <c r="M151" s="17"/>
      <c r="N151" s="46"/>
      <c r="O151" s="46"/>
      <c r="P151" s="18"/>
    </row>
    <row r="152" spans="1:701" x14ac:dyDescent="0.4">
      <c r="A152" s="25"/>
      <c r="B152" s="25"/>
      <c r="C152" s="25"/>
      <c r="D152" s="25"/>
      <c r="E152" s="25"/>
      <c r="F152" s="25"/>
      <c r="H152" s="25"/>
      <c r="I152" s="25"/>
      <c r="K152" s="25"/>
      <c r="L152" s="25"/>
      <c r="N152" s="25"/>
      <c r="O152" s="25"/>
    </row>
    <row r="153" spans="1:701" x14ac:dyDescent="0.4">
      <c r="A153" s="35"/>
      <c r="B153" t="s">
        <v>339</v>
      </c>
      <c r="C153" s="35"/>
      <c r="D153" s="35"/>
      <c r="E153" s="35"/>
      <c r="F153" s="57">
        <f>F12</f>
        <v>0</v>
      </c>
      <c r="H153" s="35"/>
      <c r="I153" s="57">
        <f>I12</f>
        <v>0</v>
      </c>
      <c r="K153" s="35"/>
      <c r="L153" s="57">
        <f>L12</f>
        <v>0</v>
      </c>
      <c r="N153" s="35"/>
      <c r="O153" s="57">
        <f>O12</f>
        <v>0</v>
      </c>
    </row>
    <row r="154" spans="1:701" x14ac:dyDescent="0.4">
      <c r="A154" s="35"/>
      <c r="B154" s="35" t="s">
        <v>340</v>
      </c>
      <c r="C154" s="35"/>
      <c r="D154" s="35"/>
      <c r="E154" s="35"/>
      <c r="F154" s="57">
        <f>F31</f>
        <v>0</v>
      </c>
      <c r="H154" s="35"/>
      <c r="I154" s="57">
        <f>I31</f>
        <v>0</v>
      </c>
      <c r="K154" s="35"/>
      <c r="L154" s="57">
        <f>L31</f>
        <v>0</v>
      </c>
      <c r="N154" s="35"/>
      <c r="O154" s="57">
        <f>O31</f>
        <v>0</v>
      </c>
    </row>
    <row r="155" spans="1:701" x14ac:dyDescent="0.4">
      <c r="A155" s="35"/>
      <c r="B155" s="35" t="s">
        <v>341</v>
      </c>
      <c r="C155" s="35"/>
      <c r="D155" s="35"/>
      <c r="E155" s="35"/>
      <c r="F155" s="57">
        <f>F50</f>
        <v>0</v>
      </c>
      <c r="H155" s="35"/>
      <c r="I155" s="57">
        <f>I50</f>
        <v>0</v>
      </c>
      <c r="K155" s="35"/>
      <c r="L155" s="57">
        <f>L50</f>
        <v>0</v>
      </c>
      <c r="N155" s="35"/>
      <c r="O155" s="57">
        <f>O50</f>
        <v>0</v>
      </c>
    </row>
    <row r="156" spans="1:701" x14ac:dyDescent="0.4">
      <c r="A156" s="35"/>
      <c r="B156" s="35" t="s">
        <v>342</v>
      </c>
      <c r="C156" s="35"/>
      <c r="D156" s="35"/>
      <c r="E156" s="35"/>
      <c r="F156" s="57">
        <f>F69</f>
        <v>0</v>
      </c>
      <c r="H156" s="35"/>
      <c r="I156" s="57">
        <f>I69</f>
        <v>0</v>
      </c>
      <c r="K156" s="35"/>
      <c r="L156" s="57">
        <f>L69</f>
        <v>0</v>
      </c>
      <c r="N156" s="35"/>
      <c r="O156" s="57">
        <f>O69</f>
        <v>0</v>
      </c>
    </row>
    <row r="157" spans="1:701" x14ac:dyDescent="0.4">
      <c r="A157" s="35"/>
      <c r="B157" s="35" t="s">
        <v>343</v>
      </c>
      <c r="C157" s="35"/>
      <c r="D157" s="35"/>
      <c r="E157" s="35"/>
      <c r="F157" s="57">
        <f>F88</f>
        <v>0</v>
      </c>
      <c r="H157" s="35"/>
      <c r="I157" s="57">
        <f>I88</f>
        <v>0</v>
      </c>
      <c r="K157" s="35"/>
      <c r="L157" s="57">
        <f>L88</f>
        <v>0</v>
      </c>
      <c r="N157" s="35"/>
      <c r="O157" s="57">
        <f>O88</f>
        <v>0</v>
      </c>
    </row>
    <row r="158" spans="1:701" x14ac:dyDescent="0.4">
      <c r="A158" s="35"/>
      <c r="B158" s="35" t="s">
        <v>344</v>
      </c>
      <c r="C158" s="35"/>
      <c r="D158" s="35"/>
      <c r="E158" s="35"/>
      <c r="F158" s="57">
        <f>F122</f>
        <v>0</v>
      </c>
      <c r="H158" s="35"/>
      <c r="I158" s="57">
        <f>I122</f>
        <v>0</v>
      </c>
      <c r="K158" s="35"/>
      <c r="L158" s="57">
        <f>L122</f>
        <v>0</v>
      </c>
      <c r="N158" s="35"/>
      <c r="O158" s="57">
        <f>O122</f>
        <v>0</v>
      </c>
    </row>
    <row r="159" spans="1:701" x14ac:dyDescent="0.4">
      <c r="A159" s="35"/>
      <c r="B159" s="49" t="s">
        <v>345</v>
      </c>
      <c r="C159" s="49"/>
      <c r="D159" s="49"/>
      <c r="E159" s="49"/>
      <c r="F159" s="58">
        <f>F149</f>
        <v>0</v>
      </c>
      <c r="G159" s="50"/>
      <c r="H159" s="49"/>
      <c r="I159" s="58">
        <f>I149</f>
        <v>0</v>
      </c>
      <c r="J159" s="50"/>
      <c r="K159" s="49"/>
      <c r="L159" s="58">
        <f>L149</f>
        <v>0</v>
      </c>
      <c r="M159" s="50"/>
      <c r="N159" s="49"/>
      <c r="O159" s="58">
        <f>O149</f>
        <v>0</v>
      </c>
    </row>
    <row r="160" spans="1:701" x14ac:dyDescent="0.4">
      <c r="A160" s="35"/>
      <c r="B160" s="35"/>
      <c r="C160" s="35"/>
      <c r="D160" s="35"/>
      <c r="E160" s="35"/>
      <c r="F160" s="35"/>
      <c r="H160" s="35"/>
      <c r="I160" s="35"/>
      <c r="K160" s="35"/>
      <c r="L160" s="35"/>
      <c r="N160" s="35"/>
      <c r="O160" s="35"/>
    </row>
    <row r="161" spans="2:701" ht="29.15" x14ac:dyDescent="0.4">
      <c r="B161" s="26" t="s">
        <v>331</v>
      </c>
      <c r="F161" s="27">
        <f>I161+L161+O161</f>
        <v>0</v>
      </c>
      <c r="I161" s="27">
        <f>SUBTOTAL(109,I5:I151)</f>
        <v>0</v>
      </c>
      <c r="L161" s="27">
        <f>SUBTOTAL(109,L5:L151)</f>
        <v>0</v>
      </c>
      <c r="O161" s="27">
        <f>SUBTOTAL(109,O5:O151)</f>
        <v>0</v>
      </c>
      <c r="ZY161" t="s">
        <v>332</v>
      </c>
    </row>
    <row r="162" spans="2:701" x14ac:dyDescent="0.4">
      <c r="B162" s="26" t="s">
        <v>333</v>
      </c>
      <c r="F162" s="27"/>
      <c r="I162" s="27">
        <v>20</v>
      </c>
      <c r="L162" s="27">
        <v>10</v>
      </c>
      <c r="O162" s="27">
        <v>5.5</v>
      </c>
      <c r="ZY162" t="s">
        <v>334</v>
      </c>
    </row>
    <row r="163" spans="2:701" x14ac:dyDescent="0.4">
      <c r="B163" s="26" t="s">
        <v>335</v>
      </c>
      <c r="F163" s="27">
        <f>I163+L163+O163</f>
        <v>0</v>
      </c>
      <c r="I163" s="27">
        <f>(I161*I162)/100</f>
        <v>0</v>
      </c>
      <c r="L163" s="27">
        <f>(L161*L162)/100</f>
        <v>0</v>
      </c>
      <c r="O163" s="27">
        <f>(O161*O162)/100</f>
        <v>0</v>
      </c>
      <c r="ZY163" t="s">
        <v>336</v>
      </c>
    </row>
    <row r="164" spans="2:701" x14ac:dyDescent="0.4">
      <c r="B164" s="26" t="s">
        <v>337</v>
      </c>
      <c r="F164" s="27">
        <f>I164+L164+O164</f>
        <v>0</v>
      </c>
      <c r="I164" s="27">
        <f>I161+I163</f>
        <v>0</v>
      </c>
      <c r="L164" s="27">
        <f>L161+L163</f>
        <v>0</v>
      </c>
      <c r="O164" s="27">
        <f>O161+O163</f>
        <v>0</v>
      </c>
      <c r="ZY164" t="s">
        <v>338</v>
      </c>
    </row>
    <row r="165" spans="2:701" x14ac:dyDescent="0.4">
      <c r="F165" s="27"/>
      <c r="I165" s="27"/>
      <c r="L165" s="27"/>
      <c r="O165" s="27"/>
    </row>
  </sheetData>
  <sheetProtection algorithmName="SHA-512" hashValue="jNishZ/3CfOZ8qIf9/acrBlBnYN5BCBVxup950nOajbbBfsGcmC3Vj5B6tRILeQkYkI3Zk93D5ct9AQKkbZvDA==" saltValue="eogWUYw5LwJcbvqKmovjEg==" spinCount="100000" sheet="1" objects="1" scenarios="1" selectLockedCells="1"/>
  <mergeCells count="5">
    <mergeCell ref="D2:F2"/>
    <mergeCell ref="H2:I2"/>
    <mergeCell ref="K2:L2"/>
    <mergeCell ref="N2:O2"/>
    <mergeCell ref="A1:O1"/>
  </mergeCells>
  <printOptions horizontalCentered="1"/>
  <pageMargins left="0.15748031496062992" right="0.15748031496062992" top="0.15748031496062992" bottom="0.4" header="0.74803149606299213" footer="0.16"/>
  <pageSetup paperSize="9" scale="85" fitToHeight="0" orientation="landscape" r:id="rId1"/>
  <headerFooter>
    <oddFooter>&amp;CPRO - Etabli par SOVEBAT - 07/05/2025&amp;R&amp;P/&amp;N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N°08 PLATRERIE – CLOISONS</vt:lpstr>
      <vt:lpstr>'Lot N°08 PLATRERIE – CLOISONS'!Impression_des_titres</vt:lpstr>
      <vt:lpstr>'Lot N°08 PLATRERIE – CLOISONS'!Zone_d_impression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Dessin5</dc:creator>
  <cp:lastModifiedBy>Sébastien Champion</cp:lastModifiedBy>
  <cp:lastPrinted>2025-05-07T12:27:18Z</cp:lastPrinted>
  <dcterms:created xsi:type="dcterms:W3CDTF">2025-05-07T09:07:39Z</dcterms:created>
  <dcterms:modified xsi:type="dcterms:W3CDTF">2025-05-07T13:24:18Z</dcterms:modified>
</cp:coreProperties>
</file>